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№4" sheetId="1" r:id="rId1"/>
    <sheet name="№ 6" sheetId="2" r:id="rId2"/>
    <sheet name="№5" sheetId="3" r:id="rId3"/>
    <sheet name="№7" sheetId="4" r:id="rId4"/>
    <sheet name="№8" sheetId="5" r:id="rId5"/>
    <sheet name="№9" sheetId="6" r:id="rId6"/>
    <sheet name="№10" sheetId="7" r:id="rId7"/>
    <sheet name="№11" sheetId="8" r:id="rId8"/>
  </sheets>
  <definedNames/>
  <calcPr fullCalcOnLoad="1"/>
</workbook>
</file>

<file path=xl/sharedStrings.xml><?xml version="1.0" encoding="utf-8"?>
<sst xmlns="http://schemas.openxmlformats.org/spreadsheetml/2006/main" count="2961" uniqueCount="527">
  <si>
    <t>классификации</t>
  </si>
  <si>
    <t>182 1 06 00000 00 0000 110</t>
  </si>
  <si>
    <t>Код бюджетной классификации</t>
  </si>
  <si>
    <t>Сумма</t>
  </si>
  <si>
    <t xml:space="preserve">Наименование кодов экономической </t>
  </si>
  <si>
    <t>Налог на доходы физических лиц</t>
  </si>
  <si>
    <t>Налоги на имущество</t>
  </si>
  <si>
    <t>Земельный налог</t>
  </si>
  <si>
    <t>0103</t>
  </si>
  <si>
    <t>0104</t>
  </si>
  <si>
    <t>Резервный фонд</t>
  </si>
  <si>
    <t>0801</t>
  </si>
  <si>
    <t xml:space="preserve">                                                        </t>
  </si>
  <si>
    <t>Вид</t>
  </si>
  <si>
    <t>Единый сельскохозяйственный налог</t>
  </si>
  <si>
    <t xml:space="preserve">                                                                                                                                                          Приложение № 4</t>
  </si>
  <si>
    <t>182 1 01 02000 10 0000 110</t>
  </si>
  <si>
    <t>Налоги  на совокупный доход</t>
  </si>
  <si>
    <t>0503</t>
  </si>
  <si>
    <t>182 1 05 00000 00 0000 0000</t>
  </si>
  <si>
    <t>Наименование главных  распорядителей</t>
  </si>
  <si>
    <t>и наименование показателей бюд.классификации</t>
  </si>
  <si>
    <t>Раздел</t>
  </si>
  <si>
    <t>подраздел</t>
  </si>
  <si>
    <t xml:space="preserve">Целевая </t>
  </si>
  <si>
    <t>статья</t>
  </si>
  <si>
    <t>расходов</t>
  </si>
  <si>
    <t>0412</t>
  </si>
  <si>
    <t>182 1 01 02010 01 1000 110</t>
  </si>
  <si>
    <t xml:space="preserve">182 1 01 02030 01 1000 110 </t>
  </si>
  <si>
    <t>182 1 05 03000 01 1000 110</t>
  </si>
  <si>
    <t>182 1 06 06023 10 1000 110</t>
  </si>
  <si>
    <t>182 1 06 06013 10 1000 110</t>
  </si>
  <si>
    <t>Другие вопросы в области национальной экономики</t>
  </si>
  <si>
    <t>0102</t>
  </si>
  <si>
    <t>0500</t>
  </si>
  <si>
    <t>0100</t>
  </si>
  <si>
    <t>ведомства</t>
  </si>
  <si>
    <t>182 1 06 06000 10 1000 110</t>
  </si>
  <si>
    <t>018 2 02  01001 10 0099 151</t>
  </si>
  <si>
    <t>182 1 06 01030 10  1000 110</t>
  </si>
  <si>
    <t xml:space="preserve">Земельный налог, взимаемый по ставкам  установ- </t>
  </si>
  <si>
    <t>ленным подпунктом 2 пункта 1 статьи 394 НК РФ</t>
  </si>
  <si>
    <t xml:space="preserve">Доходы , получаемые в виде арендной платы за  </t>
  </si>
  <si>
    <t xml:space="preserve">зем.участки  гос. собственность  на которые </t>
  </si>
  <si>
    <t>не разграничена и которые  расположены  в гра-</t>
  </si>
  <si>
    <t xml:space="preserve">ницах поселений, а также средства от продажи </t>
  </si>
  <si>
    <t>права  на заключение договоров аренды зем.уч-в</t>
  </si>
  <si>
    <t>бюджетной системы Российской Федерации</t>
  </si>
  <si>
    <t>018 2 02  00000 00 0000 151</t>
  </si>
  <si>
    <t xml:space="preserve">ВСЕГО </t>
  </si>
  <si>
    <t>Доходы от перечисления части прибыли , остающей-</t>
  </si>
  <si>
    <t>018</t>
  </si>
  <si>
    <t xml:space="preserve"> ДОХОДЫ </t>
  </si>
  <si>
    <t xml:space="preserve">Субвенция  местным бюджетам на выполнение </t>
  </si>
  <si>
    <t>018 2 02  03024 10 0000 151</t>
  </si>
  <si>
    <t>Налог  на имущество физических лиц, взим-й по ставкам</t>
  </si>
  <si>
    <t>прим-м к объектам налогообложения, расположенным</t>
  </si>
  <si>
    <t>в границах поселений</t>
  </si>
  <si>
    <t>Безвозмездные поступления от других бюджетов</t>
  </si>
  <si>
    <t>018 1 16 18050 10 0000 140</t>
  </si>
  <si>
    <t>Денежные взыскания (штрафы) за нарушение бюджет-</t>
  </si>
  <si>
    <t>ного законодательства ( в части бюджетов поселений)</t>
  </si>
  <si>
    <t>182 1 01 02020 01 1000 110</t>
  </si>
  <si>
    <t>115 114 00000 10 0000 000</t>
  </si>
  <si>
    <t xml:space="preserve">Собственные доходы  (налоговые </t>
  </si>
  <si>
    <t>и неналоговые)</t>
  </si>
  <si>
    <t>1102</t>
  </si>
  <si>
    <t>0113</t>
  </si>
  <si>
    <t>0111</t>
  </si>
  <si>
    <t xml:space="preserve">Налог на доходы физических лиц, с доходов, источником </t>
  </si>
  <si>
    <t>182 1 01 02010 01 2000 110</t>
  </si>
  <si>
    <t xml:space="preserve">которых является налоговый агент, за исключением </t>
  </si>
  <si>
    <t>182 1 01 02010 01 3000 110</t>
  </si>
  <si>
    <t xml:space="preserve">Налог на доходы физ.лиц  с доходов, полученных от </t>
  </si>
  <si>
    <t>182 1 01 02020 01 2000 110</t>
  </si>
  <si>
    <t xml:space="preserve">осуществления  деятельности физическими лицами, </t>
  </si>
  <si>
    <t>182 1 01 02020 01 3000 110</t>
  </si>
  <si>
    <t xml:space="preserve">зарегистрированными в качестве И.П., нотариусов, </t>
  </si>
  <si>
    <t>занимающихся частной практикой , адвокатов и др.лиц.</t>
  </si>
  <si>
    <t>Налог на доходы физических лиц,  с доходов, получен-</t>
  </si>
  <si>
    <t xml:space="preserve">182 1 01 02030 01 2000 110 </t>
  </si>
  <si>
    <t xml:space="preserve">ных физическими лицами в соответствии со статьей </t>
  </si>
  <si>
    <t xml:space="preserve">182 1 01 02030 01 3000 110 </t>
  </si>
  <si>
    <t xml:space="preserve">228 НК Рф </t>
  </si>
  <si>
    <t>182 105 03010 01 1000 110</t>
  </si>
  <si>
    <t>182 1 06 06013 10 2000 110</t>
  </si>
  <si>
    <t>182 1 06 06013 10 3000 110</t>
  </si>
  <si>
    <t>182 1 06 06023 10 2000 110</t>
  </si>
  <si>
    <t>Доходы от использования имущества.</t>
  </si>
  <si>
    <t>Прочие поступления от использования  имущества,</t>
  </si>
  <si>
    <t>находящегося в собственности поселения</t>
  </si>
  <si>
    <t xml:space="preserve">Доходы от продажи материальных и нематериальных </t>
  </si>
  <si>
    <t xml:space="preserve"> активов</t>
  </si>
  <si>
    <t>расположены в границах поселений</t>
  </si>
  <si>
    <t>018 2 02 04999 10 0000 151</t>
  </si>
  <si>
    <t>Прочие межбюджетные трансферты  бюджетам</t>
  </si>
  <si>
    <t>поселений</t>
  </si>
  <si>
    <t xml:space="preserve">Прочие межбюджетные трансферты бюджетам  </t>
  </si>
  <si>
    <t>гос.полномочий по работе административной комиссии</t>
  </si>
  <si>
    <t xml:space="preserve">018 117 05050 10 0000 180  </t>
  </si>
  <si>
    <t>Прочие неналоговые доходы бюджетов поселений</t>
  </si>
  <si>
    <t>субвенций и иных межбюджетных трансфертов, имею-</t>
  </si>
  <si>
    <t>щих целевое назначение, прошлых лет из бюд-та  района</t>
  </si>
  <si>
    <t xml:space="preserve">018 2 19 05000 10 0000 151  </t>
  </si>
  <si>
    <t>Возврат остатков субсидий, субвенций  и иных м.т.</t>
  </si>
  <si>
    <t>имеющих целевое назначение , из бюджетов поселений</t>
  </si>
  <si>
    <t>0409</t>
  </si>
  <si>
    <t xml:space="preserve">    Ведомственная структура расходов   бюджета  поселка  Березовка Березовского района Красноярского края на  </t>
  </si>
  <si>
    <t>2015 год</t>
  </si>
  <si>
    <t>2015</t>
  </si>
  <si>
    <t xml:space="preserve">доходов , в соответствии ст.227.1, 228 НК РФ  </t>
  </si>
  <si>
    <t>ВСЕГО ДОХОДЫ</t>
  </si>
  <si>
    <t>2016</t>
  </si>
  <si>
    <t>240</t>
  </si>
  <si>
    <t>8118021</t>
  </si>
  <si>
    <t>120</t>
  </si>
  <si>
    <t>110</t>
  </si>
  <si>
    <t>8510000</t>
  </si>
  <si>
    <t>8518023</t>
  </si>
  <si>
    <t>9118011</t>
  </si>
  <si>
    <t>ЖИЛИЩНО-КОММУНАЛЬНОЕ ХОЗЯЙСТВО</t>
  </si>
  <si>
    <t>0800000</t>
  </si>
  <si>
    <t>0818063</t>
  </si>
  <si>
    <t>610</t>
  </si>
  <si>
    <t>0830000</t>
  </si>
  <si>
    <t>0838064</t>
  </si>
  <si>
    <t>1100</t>
  </si>
  <si>
    <t xml:space="preserve">Массовый спорт </t>
  </si>
  <si>
    <t>0900000</t>
  </si>
  <si>
    <t>620</t>
  </si>
  <si>
    <t>2016 год</t>
  </si>
  <si>
    <t xml:space="preserve">Муниципальная программа  " Повышение качества жизни и прочие мероприятия на территории поселка Березовка  на 2014-2016 годы </t>
  </si>
  <si>
    <t xml:space="preserve">  Подпрограмма   " Спортивная жизнь поселка Березовка" в рамках муниципальной программы Содействие развитию физической культуры, спорта, молодежной политики" поселка Березовка на 2014-2016 годы </t>
  </si>
  <si>
    <t xml:space="preserve">Функционирование высшего должностного лица поселка Березовка </t>
  </si>
  <si>
    <t xml:space="preserve">Функционирование законодательного органа поселка Березовка </t>
  </si>
  <si>
    <t>8110000</t>
  </si>
  <si>
    <t xml:space="preserve">Функционирование  администрации поселка Березовка </t>
  </si>
  <si>
    <t xml:space="preserve">Непрограммные расходы Администрации поселка Березовка   </t>
  </si>
  <si>
    <t xml:space="preserve">Другие государственные расходы </t>
  </si>
  <si>
    <t>9100000</t>
  </si>
  <si>
    <t>0700000</t>
  </si>
  <si>
    <t>0710000</t>
  </si>
  <si>
    <t>0720000</t>
  </si>
  <si>
    <t>1300000,0</t>
  </si>
  <si>
    <t xml:space="preserve">Код </t>
  </si>
  <si>
    <t>Приложение №    5</t>
  </si>
  <si>
    <t xml:space="preserve">Раздел </t>
  </si>
  <si>
    <t xml:space="preserve">№ </t>
  </si>
  <si>
    <t>строки</t>
  </si>
  <si>
    <t>Распределение бюджетных ассигнований по разделам и подразделам бюджетной классификации расходов</t>
  </si>
  <si>
    <t xml:space="preserve">   Наименование показателя бюджетной классификации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</si>
  <si>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</si>
  <si>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</si>
  <si>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</si>
  <si>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</si>
  <si>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</si>
  <si>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</si>
  <si>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</si>
  <si>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</si>
  <si>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</si>
  <si>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</si>
  <si>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</si>
  <si>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</si>
  <si>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</si>
  <si>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</si>
  <si>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</si>
  <si>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</si>
  <si>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</si>
  <si>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t xml:space="preserve">                                                                                                                                                      Приложение 7</t>
  </si>
  <si>
    <t xml:space="preserve">Дорожный фонд </t>
  </si>
  <si>
    <t>Распределение бюджетных ассигнований по разделам, подразделам, целевым статьям ( муниципальных программ поселка</t>
  </si>
  <si>
    <t>200</t>
  </si>
  <si>
    <t>100</t>
  </si>
  <si>
    <t>600</t>
  </si>
  <si>
    <t>8518514</t>
  </si>
  <si>
    <t>8600000</t>
  </si>
  <si>
    <t>8610000</t>
  </si>
  <si>
    <t>0810000</t>
  </si>
  <si>
    <t>0910000</t>
  </si>
  <si>
    <t>0918062</t>
  </si>
  <si>
    <t>0505</t>
  </si>
  <si>
    <t xml:space="preserve">Безопасность дорожного движения </t>
  </si>
  <si>
    <t xml:space="preserve">Расходы по софинансированию </t>
  </si>
  <si>
    <t>0720001</t>
  </si>
  <si>
    <t>870</t>
  </si>
  <si>
    <t>0710005</t>
  </si>
  <si>
    <t>Мероприятия   в рамках подпрограммы  " Благоустройство поселка Березовка"  муниципальной программы Повышение качества жизни и прочие мероприятия на территории поселка Березовка"</t>
  </si>
  <si>
    <t>Мероприятия в рамках муниципальной программы " Культура поселка Березовка " на 2014-2016 годы</t>
  </si>
  <si>
    <t>1006</t>
  </si>
  <si>
    <t>8518025</t>
  </si>
  <si>
    <t xml:space="preserve">                                                   Приложение №  6    к  Решению Березовского поселкового Совета депутатов</t>
  </si>
  <si>
    <t>Дорожное хозяйство (дорожные фонды)</t>
  </si>
  <si>
    <t>Благоустройство</t>
  </si>
  <si>
    <t>Другие вопросы в области ЖКХ</t>
  </si>
  <si>
    <t>0400</t>
  </si>
  <si>
    <t>0800</t>
  </si>
  <si>
    <t>Социальное обеспечение населения</t>
  </si>
  <si>
    <t>1</t>
  </si>
  <si>
    <t>ОБЩЕГОСУДАРСТВЕННЫЕ РАСХОДЫ</t>
  </si>
  <si>
    <t>НАЦИОНАЛЬНАЯ ЭКОНОМИКА</t>
  </si>
  <si>
    <t>КУЛЬТУРА, КИНЕМАТОГРАФИЯ</t>
  </si>
  <si>
    <t>СОЦИАЛЬНАЯ ПОЛИТИКА</t>
  </si>
  <si>
    <t>ФИЗИЧЕСКАЯ КУЛЬТУРА И СПОРТ</t>
  </si>
  <si>
    <t>Культура</t>
  </si>
  <si>
    <t>Другие вопросы в области социальной политики</t>
  </si>
  <si>
    <t>ВСЕГО:</t>
  </si>
  <si>
    <t>8100000</t>
  </si>
  <si>
    <t>Непрограммные расходы Березовского поселкового Совета депутатов</t>
  </si>
  <si>
    <t>8500000</t>
  </si>
  <si>
    <t>руб</t>
  </si>
  <si>
    <t>9110000</t>
  </si>
  <si>
    <t>800</t>
  </si>
  <si>
    <t>Резервные средства</t>
  </si>
  <si>
    <t>Субвенция бюджету муниципального образования  на выполнение государственных полномочий по созданию и обеспечению деятельности административных комиссий</t>
  </si>
  <si>
    <t>Непрограммные расходы Муниципального казенного учреждения "Централизованная бухгалтерия муниципального образования поселок Березовка"</t>
  </si>
  <si>
    <t>Функционирование Муниципального казенного учреждения "Централизованная бухгалтерия муниципального образования поселок Березовка"</t>
  </si>
  <si>
    <t>Мероприятия по жилищно-коммунальному хозяйству   в рамках подпрограммы  " Благоустройство поселка Березовка"  муниципальной программы Повышение качества жизни и прочие мероприятия на территории поселка Березовка"</t>
  </si>
  <si>
    <t>Муниципальный жилой фонд</t>
  </si>
  <si>
    <t>Содержание сетей</t>
  </si>
  <si>
    <t>Прочее муниципальное имущество</t>
  </si>
  <si>
    <t>1000</t>
  </si>
  <si>
    <t>Передача полномочий по признагию граждан малоимущими в рамках непрограммных расходов Администрации поселка Березовка</t>
  </si>
  <si>
    <t>Распределение бюджетных ассигнований по целевым статьям ( муниципальных программ поселка</t>
  </si>
  <si>
    <t>Непрограммые расходы Администрации поселка Березовка</t>
  </si>
  <si>
    <t>Передача полномочий по признанию граждан малоимущими в рамках непрограммных расходов Администрации поселка Березовка</t>
  </si>
  <si>
    <t xml:space="preserve">Высшее должностное лицо в рамках непрограммых расходов </t>
  </si>
  <si>
    <t xml:space="preserve">Председатель  Совета депутатов </t>
  </si>
  <si>
    <t>8118024</t>
  </si>
  <si>
    <t xml:space="preserve">Непрограммные расходы администрации    </t>
  </si>
  <si>
    <t xml:space="preserve">Функционирование администрации </t>
  </si>
  <si>
    <t xml:space="preserve">Руководство и управление  в сфере установленных решений органов государственной (муниципальной) власти </t>
  </si>
  <si>
    <t xml:space="preserve">Резервный фонд  </t>
  </si>
  <si>
    <t>8518011</t>
  </si>
  <si>
    <t>Функционирование администрации поселка Березовка</t>
  </si>
  <si>
    <t xml:space="preserve">Непрограммные расходы администрации поселка Березовка  </t>
  </si>
  <si>
    <t>0728003</t>
  </si>
  <si>
    <t>0728004</t>
  </si>
  <si>
    <t>0718001</t>
  </si>
  <si>
    <t>0718003</t>
  </si>
  <si>
    <t>0718004</t>
  </si>
  <si>
    <t>0718005</t>
  </si>
  <si>
    <t>0798001</t>
  </si>
  <si>
    <t>Мероприятия по жилищно-коммунальному хозяйству   в рамках   муниципальной программы Повышение качества жизни и прочие мероприятия на территории поселка Березовка"</t>
  </si>
  <si>
    <t>0798000</t>
  </si>
  <si>
    <t>0798003</t>
  </si>
  <si>
    <t>0798004</t>
  </si>
  <si>
    <t>0798005</t>
  </si>
  <si>
    <t>0890000</t>
  </si>
  <si>
    <t>0898001</t>
  </si>
  <si>
    <t>0998002</t>
  </si>
  <si>
    <t>9118514</t>
  </si>
  <si>
    <t>244</t>
  </si>
  <si>
    <t>121</t>
  </si>
  <si>
    <t>8618062</t>
  </si>
  <si>
    <t>111</t>
  </si>
  <si>
    <t>8110024</t>
  </si>
  <si>
    <t xml:space="preserve">Высшее должностное лицо </t>
  </si>
  <si>
    <t>Высшее должностное лицо</t>
  </si>
  <si>
    <t xml:space="preserve">Обеспечение деятельности (оказание услуг) подведомственных учреждений  </t>
  </si>
  <si>
    <t>0728001</t>
  </si>
  <si>
    <t>п/п Дороги поселка Березовка</t>
  </si>
  <si>
    <t xml:space="preserve">п/п Дороги поселка Березовка </t>
  </si>
  <si>
    <t>Ремонт и содержание дорог</t>
  </si>
  <si>
    <t>Расходы  на софинансирование</t>
  </si>
  <si>
    <t>Мероприятия по землеустройству, землепользов-ю , проектированию в рамках непрограммых расходов</t>
  </si>
  <si>
    <t>Мероприятияпо землеустройству, землепользованию, проектированию</t>
  </si>
  <si>
    <t xml:space="preserve">Расходы на освещение </t>
  </si>
  <si>
    <t>Подпрограмма  " Благоустройство поселка Березовка"  муниципальной программы Повышение качества жизни и прочие мероприятия на территории поселка Березовка"</t>
  </si>
  <si>
    <t xml:space="preserve">Расходы на озеленение </t>
  </si>
  <si>
    <t>Расходы на содержание мест захоронений</t>
  </si>
  <si>
    <t xml:space="preserve">МКУ ЦБМО п. Березовка </t>
  </si>
  <si>
    <t>0309</t>
  </si>
  <si>
    <t>0798018</t>
  </si>
  <si>
    <t xml:space="preserve">Мероприятия в области  охраны водных объектов </t>
  </si>
  <si>
    <t xml:space="preserve">Противопаводковые мероприятия </t>
  </si>
  <si>
    <t xml:space="preserve">Мероприятия по пожарной безопасности   </t>
  </si>
  <si>
    <t xml:space="preserve">Обеспечение первичных мер пожарной безопасности </t>
  </si>
  <si>
    <t>0310</t>
  </si>
  <si>
    <t xml:space="preserve">Расходы на прочее благоустройство </t>
  </si>
  <si>
    <t>Мероприятия  в области ЖКХ</t>
  </si>
  <si>
    <t xml:space="preserve">Содержание  муниципальных сетей </t>
  </si>
  <si>
    <t>Обеспечение деятельности(оказание услуг) подведомственных учреждений (библиотека)</t>
  </si>
  <si>
    <t>Обеспечение деятельности(оказание услуг) подведомственных учреждений (ДК)</t>
  </si>
  <si>
    <t>Мероприятия в области культуры</t>
  </si>
  <si>
    <t>Обеспечение деятельности (оказание услуг) подведомственных учреждений   СЦ " Резерв"</t>
  </si>
  <si>
    <t xml:space="preserve"> Спортивные мероприятия  </t>
  </si>
  <si>
    <t xml:space="preserve">Мероприятия по реализации комплекса мероприятияй , обеспечивающих организацию трудового отряда </t>
  </si>
  <si>
    <t>0858001</t>
  </si>
  <si>
    <t xml:space="preserve">Председатель Совета депутатов </t>
  </si>
  <si>
    <t>Мероприятия в области охраны водных объектов</t>
  </si>
  <si>
    <t xml:space="preserve">Мероприятия по пожарной безопасности </t>
  </si>
  <si>
    <t>Мероприятия по землеустройству, землепользованию, проектированию</t>
  </si>
  <si>
    <t xml:space="preserve">Прочее муниципальное имущество </t>
  </si>
  <si>
    <t>Обеспечение деятельности ( оказание услуг) подведомственных учреждений  СЦ " Резерв"</t>
  </si>
  <si>
    <t xml:space="preserve">Руководство и управление в сфере установленных функций органов государственной  (муниципальной) власти  </t>
  </si>
  <si>
    <t xml:space="preserve">Мероприятия по реализации комплекса мероприятий , обеспечивающих организацию трудового отряда </t>
  </si>
  <si>
    <t xml:space="preserve">Руководство и управление  в сфере установленных функций органов  государственной  (муниципальной) власти </t>
  </si>
  <si>
    <t xml:space="preserve">Резервный фонд </t>
  </si>
  <si>
    <t xml:space="preserve">Обеспечение деятельности ( оказание услуг) подведомственных учреждений </t>
  </si>
  <si>
    <t>Субвенция бюджетам муниципальных образований  на выполнение гос. полномочий  по созданию и обеспечению деятельности административных комиссий</t>
  </si>
  <si>
    <t>НАЦИОНАЛЬНАЯ БЕЗОПАСНОСТЬ И ПРАВООХРАНИТЕЛЬНАЯ ДЕЯТЕЛЬНОСТЬ</t>
  </si>
  <si>
    <t xml:space="preserve">Защита населения  и территории от последствий  ЧС природного и техногенного характера  </t>
  </si>
  <si>
    <t>0790000</t>
  </si>
  <si>
    <t xml:space="preserve">Подпрограмма " Дороги поселка Березовка " </t>
  </si>
  <si>
    <t xml:space="preserve">Мероприятие Безопасность дорожного движения </t>
  </si>
  <si>
    <t xml:space="preserve">расходы  по софинсированию </t>
  </si>
  <si>
    <t>Мероприятия  по землеустрйству, землепользованию, проектированию</t>
  </si>
  <si>
    <t xml:space="preserve">Расходы на ОЗЕЛЕНЕНИЕ   </t>
  </si>
  <si>
    <t>Расходы на СОДЕРЖАНИЕ МЕСТ ЗАХОРОНЕНИЙ</t>
  </si>
  <si>
    <t xml:space="preserve">Расходы на ПРОЧЕЕ БЛАГОУСТРОЙСТВО   </t>
  </si>
  <si>
    <t xml:space="preserve">Мероприятия по жилищно-коммунальному хозяйству   </t>
  </si>
  <si>
    <t>0798002</t>
  </si>
  <si>
    <t xml:space="preserve">Подпрограмма " Сохранение культурного наследия" </t>
  </si>
  <si>
    <t>Обеспечение деятельности  ( оказание услуг) подведомственных учреждений  (библиотека)</t>
  </si>
  <si>
    <t xml:space="preserve">Подпрограмма " Поддержка любительского народного творчества и организация досуга населения" </t>
  </si>
  <si>
    <t>Обеспечение деятельности  ( оказание услуг) подведомственных учреждений  (ДК)</t>
  </si>
  <si>
    <t xml:space="preserve">Мероприятия в области культуры </t>
  </si>
  <si>
    <t xml:space="preserve">  Подпрограмма   " Спортивная жизнь поселка Березовка"  </t>
  </si>
  <si>
    <t xml:space="preserve">Обеспечение деятельности (оказание услуг) подведомственных учреждений  (СЦ " Резерв) </t>
  </si>
  <si>
    <t xml:space="preserve">МЕРОПРИЯТИЯ  в рамках муниципальной программы " </t>
  </si>
  <si>
    <t xml:space="preserve"> Мероприятия по реализации комплекса мероприятий , обеспечивающих организацию трудового отряда </t>
  </si>
  <si>
    <t xml:space="preserve">Спортивные мероприятия </t>
  </si>
  <si>
    <t>Обеспечение деятельности ( оказание услуг) подведомственных учреждений  (библиотека, ДК, мероприятия )</t>
  </si>
  <si>
    <t xml:space="preserve">Спортивные мероприятия  </t>
  </si>
  <si>
    <t xml:space="preserve">Функционирование  местных администраций </t>
  </si>
  <si>
    <t xml:space="preserve">Функционирование администрации поселка Березовка </t>
  </si>
  <si>
    <t xml:space="preserve">Руководство и управление в сфере установленных функций органов государственной       ( муниципальной ) власти </t>
  </si>
  <si>
    <t xml:space="preserve">Резервный фонд  Администрации поселка Березовка </t>
  </si>
  <si>
    <t>Резервный  фонд</t>
  </si>
  <si>
    <t xml:space="preserve">МКУ  " Централизованная бухгалтерия м.о.п.Березовка"  </t>
  </si>
  <si>
    <t>Обеспечение деятельности ( оказание услуг) подведомственных учреждений</t>
  </si>
  <si>
    <t xml:space="preserve">Национальная безопасность и правоохранительная деятельность </t>
  </si>
  <si>
    <t>Мероприятия по гражданской обороне и чрезвычайным ситуациям</t>
  </si>
  <si>
    <t xml:space="preserve">Мероприятия по обеспечению пожарной безопасности </t>
  </si>
  <si>
    <t xml:space="preserve">Ремонт и содержание дорог </t>
  </si>
  <si>
    <t>0728000</t>
  </si>
  <si>
    <t>Мероприятия  по землеустройству, землепользованию, проектированию</t>
  </si>
  <si>
    <t xml:space="preserve"> Дорожный  фонд </t>
  </si>
  <si>
    <t xml:space="preserve">Подпрограмма " Благоустройство поселка Березовка" </t>
  </si>
  <si>
    <t xml:space="preserve">Расходы на ОСВЕЩЕНИЕ </t>
  </si>
  <si>
    <t xml:space="preserve"> расходы  на озеленение </t>
  </si>
  <si>
    <t xml:space="preserve">Расходы на СОДЕРЖАНИЕ МЕСТ ЗАХОРОНЕНИЙ </t>
  </si>
  <si>
    <t xml:space="preserve">расходы на содержание мест захоронений </t>
  </si>
  <si>
    <t xml:space="preserve">расходы на прочее благоустройство   </t>
  </si>
  <si>
    <t xml:space="preserve">Муниципальные сети </t>
  </si>
  <si>
    <t>Подпрограмма " Сохранение культурного наследия"  ( библиотека)</t>
  </si>
  <si>
    <t>Подпрограмма " Поддержка любительского народного творчества и организация досуга населения"  ДК</t>
  </si>
  <si>
    <t xml:space="preserve">Обеспечение деятельности  (оказание услуг)подведомственных учреждений                      ( библиотека) </t>
  </si>
  <si>
    <t>Обеспечение деятельности  (оказание услуг)подведомственных учреждений  ( ДК)</t>
  </si>
  <si>
    <t xml:space="preserve">  Подпрограмма   " Спортивная жизнь поселка Березовка" </t>
  </si>
  <si>
    <t>Обеспечение деятельности (оказание услуг) подведомственных учреждений ( СЦ " Резерв")</t>
  </si>
  <si>
    <t xml:space="preserve">МЕРОПРИЯТИЯ  по реализации комплекса мероприятий , обеспечивающих организацию трудового отряда </t>
  </si>
  <si>
    <t>622</t>
  </si>
  <si>
    <t>621</t>
  </si>
  <si>
    <t>Руководство и управление в сфере установленных функций  органов государственной ( муниципальной) власти</t>
  </si>
  <si>
    <t>МКУ "Централизованная бухгалтерия муниципального образования поселок Березовка"</t>
  </si>
  <si>
    <t>НАЦИОНАЛЬНАЯ  БЕЗОПАСНОСТЬ И ПРАВООХРАНИТЕЛЬНАЯ ДЕЯТЕЛЬНОСТЬ</t>
  </si>
  <si>
    <t>10270000,0</t>
  </si>
  <si>
    <t>13229995,0</t>
  </si>
  <si>
    <t xml:space="preserve">Подпрограмма " Благоустройство поселка Березовка"  </t>
  </si>
  <si>
    <t xml:space="preserve">Расходы на содержание мест захоронений </t>
  </si>
  <si>
    <t>Ремонт  и содержание  дорог</t>
  </si>
  <si>
    <t>Мероприятия  Безопасность дорожного движения</t>
  </si>
  <si>
    <t xml:space="preserve">Обеспечение первичных мер пожарной безопасности  </t>
  </si>
  <si>
    <t>0300</t>
  </si>
  <si>
    <t xml:space="preserve">Защита населения и территории от последствий ЧС природного и техногенного характера  </t>
  </si>
  <si>
    <t>Обеспечение деятельности  ( оказание услуг) подведомственных учреждений ( библиотека)</t>
  </si>
  <si>
    <t>Обеспечение деятельности  ( оказание услуг) подведомственных учреждений ( ДК)</t>
  </si>
  <si>
    <t xml:space="preserve">Обеспечение деятельности (оказание услуг) подведомственных учреждений </t>
  </si>
  <si>
    <t>0850000</t>
  </si>
  <si>
    <t>0858000</t>
  </si>
  <si>
    <t>0998000</t>
  </si>
  <si>
    <t xml:space="preserve">Общегосударственные расходы </t>
  </si>
  <si>
    <t xml:space="preserve">Руководство и управление   в сфере установленных решений  органов государственной               ( муниципальной) власти </t>
  </si>
  <si>
    <t>Мероприятия по землеустройству и землепользованию и проектированию</t>
  </si>
  <si>
    <t>8518104</t>
  </si>
  <si>
    <t xml:space="preserve"> "Централизованная бухгалтерия муниципального образования поселок Березовка"</t>
  </si>
  <si>
    <t>8518000</t>
  </si>
  <si>
    <t>Обеспечение деятельности (оказание услуг) подведомственных учреждений СЦ " Резерв"</t>
  </si>
  <si>
    <t>Обеспечение деятельности (оказание услуг) подведомственных учреждений  СЦ " Резерв"</t>
  </si>
  <si>
    <t>0727000</t>
  </si>
  <si>
    <t>дорожный фонд</t>
  </si>
  <si>
    <t>0727508</t>
  </si>
  <si>
    <t>дорожный фонд ( к.б.)</t>
  </si>
  <si>
    <t>0727490</t>
  </si>
  <si>
    <t>16</t>
  </si>
  <si>
    <t>17</t>
  </si>
  <si>
    <t>21</t>
  </si>
  <si>
    <t>22</t>
  </si>
  <si>
    <t>23</t>
  </si>
  <si>
    <t>000 1 03 00000 00 0000 000</t>
  </si>
  <si>
    <t>Налоги на товары ( работы, услуги) реализуемые на территории Российской Федерации</t>
  </si>
  <si>
    <t>182 1 03 02 000 01 0000 110</t>
  </si>
  <si>
    <t xml:space="preserve">Акцизы по подакцизным товарам (продукции), производимым на территории Российской Федерации </t>
  </si>
  <si>
    <t>Доходы от уплаты акцизов на дизельное топливо, зачисляемые в консолидированные бюджеты  субъектов Российской Федерации</t>
  </si>
  <si>
    <t>182 1 03 02230 01 0000 110</t>
  </si>
  <si>
    <t>Доходы от уплаты акцизов на моторные масла  для дизельных и (или) карбюраторных  (инжекторных) двигателей, зачисляемые в консолидированные бюджеты  субъектов Российской Федерации</t>
  </si>
  <si>
    <t xml:space="preserve">182 1 03  02240 01 0000 110   </t>
  </si>
  <si>
    <t xml:space="preserve">182 1 03  02250 01 0000 110   </t>
  </si>
  <si>
    <t>Доходы от уплаты акцизов на автомобильный бензин , производимый на территории  Российской Федерации, зачисляемые в консолидированные бюджеты  субъектов Российской Федерации</t>
  </si>
  <si>
    <t xml:space="preserve">182 1 03  02260 01 0000 110   </t>
  </si>
  <si>
    <t>Доходы от уплаты акцизов на прямогонный бензин , производимый на территории  Российской Федерации, зачисляемые в консолидированные бюджеты  субъектов Российской Федерации</t>
  </si>
  <si>
    <t>182 1 06 06023 10 3000 110</t>
  </si>
  <si>
    <t>применяемый к объектам налогообложения, расположенным в границах поселения</t>
  </si>
  <si>
    <t xml:space="preserve">ленным подпунктом 1 пункта 1 статьи 394 НК РФ и </t>
  </si>
  <si>
    <t>600000</t>
  </si>
  <si>
    <t>600000,0</t>
  </si>
  <si>
    <t>4086500,0</t>
  </si>
  <si>
    <t>4686500,0</t>
  </si>
  <si>
    <t xml:space="preserve">расходы дорожного фонда </t>
  </si>
  <si>
    <t>070000</t>
  </si>
  <si>
    <t>расходы дорожного фонда  за счет средств к.б.</t>
  </si>
  <si>
    <t xml:space="preserve">Расходы по региональной выплате  и выплаты, обеспечивающие уровень зар.платы не ниже минимальной заработной платы  </t>
  </si>
  <si>
    <t>0811021</t>
  </si>
  <si>
    <t>Субсидия на выплату персональных выплат, устанавливаемые в целях повышения оплаты труда молодым специалистам</t>
  </si>
  <si>
    <t xml:space="preserve">Расходы по персональным выплатам, устанавливаемые в целях повышения оплаты труда  молодым специалистам </t>
  </si>
  <si>
    <t>8511031</t>
  </si>
  <si>
    <t>611</t>
  </si>
  <si>
    <t>0728002</t>
  </si>
  <si>
    <t xml:space="preserve">дорожный фонд </t>
  </si>
  <si>
    <t>Расходы по передаче полномочий по муниципальному земельному контролю</t>
  </si>
  <si>
    <t>8518028</t>
  </si>
  <si>
    <t>Передача полномочий  по муниципальному земельному контролю</t>
  </si>
  <si>
    <t>24</t>
  </si>
  <si>
    <t xml:space="preserve">субсидия на передачу полномочий </t>
  </si>
  <si>
    <t>Непрограмные расходы -передача полномочий по муниципальному контролю</t>
  </si>
  <si>
    <t>Дорожный фонд</t>
  </si>
  <si>
    <t>Расходы дорожного фонда  за счет местного бюджета</t>
  </si>
  <si>
    <t xml:space="preserve">Расходы по региональной выплате и выплате обеспечивающией уровень зрп.платы не ниже минимальной </t>
  </si>
  <si>
    <t xml:space="preserve">Расходы по персональным выплатам , установленныем в целях повышения оплаты труда  молодым специалистам </t>
  </si>
  <si>
    <t>Другие вопросы  в области социальной политики</t>
  </si>
  <si>
    <t>Субвенции</t>
  </si>
  <si>
    <t>Субвенция бюджетам муниципальных образованийна осуществление полномочий по муниципальному земельному контролю</t>
  </si>
  <si>
    <t>530</t>
  </si>
  <si>
    <t>Субвенция</t>
  </si>
  <si>
    <t>Субвенция бюджетам муниципальных образований  по определению размера доходов и стоимости имущества в целях признания граждан малоимущими</t>
  </si>
  <si>
    <t xml:space="preserve">Социальное обеспечение населения </t>
  </si>
  <si>
    <t>1003</t>
  </si>
  <si>
    <t>8518106</t>
  </si>
  <si>
    <t>320</t>
  </si>
  <si>
    <t>322</t>
  </si>
  <si>
    <t xml:space="preserve">Расходы по передаче полномочий по определению размера доходов и стоимости имущества в целях признания граждан малоимущими </t>
  </si>
  <si>
    <t xml:space="preserve">Передача полномочий  по расчету малоимущих </t>
  </si>
  <si>
    <t>25</t>
  </si>
  <si>
    <t>26</t>
  </si>
  <si>
    <t>27</t>
  </si>
  <si>
    <t xml:space="preserve">Социальное обеспечение  населения </t>
  </si>
  <si>
    <t xml:space="preserve">прочие расходы  </t>
  </si>
  <si>
    <t>0798026</t>
  </si>
  <si>
    <t>241</t>
  </si>
  <si>
    <t>Иные межбюджетные трансферты</t>
  </si>
  <si>
    <t>1403</t>
  </si>
  <si>
    <t>28</t>
  </si>
  <si>
    <t>29</t>
  </si>
  <si>
    <t>540</t>
  </si>
  <si>
    <t>Непрограммые  расходы  Администрации  поселка Березовка</t>
  </si>
  <si>
    <t>НЕПРОГРАММЫЕ РАСХОДЫ АДМИНИСТРАЦИИ ПОСЕЛКА БЕРЕЗОВКА</t>
  </si>
  <si>
    <t xml:space="preserve">Межбюджетные трансферты бюджету Березовского района </t>
  </si>
  <si>
    <t xml:space="preserve">компенсация понесенных затрат на содержание муниципальной котельной </t>
  </si>
  <si>
    <t xml:space="preserve">Компенсация понесенных затрат на содержание  муниципальной котельной </t>
  </si>
  <si>
    <t>810</t>
  </si>
  <si>
    <t>115 1 11 05013 10 1000 120</t>
  </si>
  <si>
    <t xml:space="preserve">018 1 11 09045 10 1000 120 </t>
  </si>
  <si>
    <t xml:space="preserve">018 1 11 07015 10 1000 120 </t>
  </si>
  <si>
    <t>115 1 14 06013  10 1000 430</t>
  </si>
  <si>
    <t xml:space="preserve">018 2 18 05010 10 1000 151  </t>
  </si>
  <si>
    <r>
      <t xml:space="preserve">        "</t>
    </r>
    <r>
      <rPr>
        <i/>
        <sz val="10"/>
        <rFont val="Times New Roman"/>
        <family val="1"/>
      </rPr>
      <t xml:space="preserve">О    Бюджете поселка Березовка на 2015 год и плановый период  2016-2017 годы" </t>
    </r>
  </si>
  <si>
    <t xml:space="preserve">   Бюджета  поселка Березовка Березовского района  Красноярского края на 2015 год и плановый период 2016-2017 годы</t>
  </si>
  <si>
    <t>2017</t>
  </si>
  <si>
    <t xml:space="preserve">поселений </t>
  </si>
  <si>
    <t xml:space="preserve">Доходы бюджета поселений от возврата ост-ов суб-дий, </t>
  </si>
  <si>
    <t xml:space="preserve">    Ведомственная структура расходов   бюджета  поселка  Березовка Березовского района Красноярского края  на 2015 год</t>
  </si>
  <si>
    <t xml:space="preserve">" О   Бюджете  поселка Березовка на 2015 год и плановый 2016-2017 годы" </t>
  </si>
  <si>
    <t>бюджетов Р.Ф.  на 2015 год и плановый  период 2016-2017 годов</t>
  </si>
  <si>
    <t xml:space="preserve">                                                                                                "О   Бюджете поселка Березовка на 2015 и плановый 2016-2017 гг." </t>
  </si>
  <si>
    <t xml:space="preserve">                                                                                      плановый период 2016-2017 годы.</t>
  </si>
  <si>
    <t xml:space="preserve">резерв </t>
  </si>
  <si>
    <t xml:space="preserve">Доходы от продажи земельных участков,государственная  </t>
  </si>
  <si>
    <t>собственность  на которые  не разграничена  и которые</t>
  </si>
  <si>
    <t xml:space="preserve">Дотация  бюджетам поселений на выравнивание  </t>
  </si>
  <si>
    <t xml:space="preserve">бюджетной обеспеченности </t>
  </si>
  <si>
    <t xml:space="preserve">ся после уплаты налогов и иных обязательных платежей </t>
  </si>
  <si>
    <t>муниипальных унитарных  предприятий, созданных посел.</t>
  </si>
  <si>
    <t>" О бюджете поселка Березовка на 2015 год и плановый период 2016-2017 годы"</t>
  </si>
  <si>
    <t>" О   Бюджете поселка Березовка на 2015 год и плановый период 2016-2017 годы"</t>
  </si>
  <si>
    <t>" О  Бюджете  поселка Березовка на 2015 год и плановый период 2016-2017 годы"</t>
  </si>
  <si>
    <t>деятельности), группам и подгруппам видов расходов  бюджета поселка на 2016-2017 год</t>
  </si>
  <si>
    <t>Распределение бюджетных ассигнований по целевым статьям ( муниципальных программ поселка   на 2015 год)</t>
  </si>
  <si>
    <t>" О  Бюджете поселка Березовка на 2015 год и плановый период 2016-2017 годы"</t>
  </si>
  <si>
    <t xml:space="preserve">Условно-утвержденные расходы </t>
  </si>
  <si>
    <t>резерв расходов</t>
  </si>
  <si>
    <t>деятельности), группам и подгруппам видов расходов  бюджета поселка на 2015 год</t>
  </si>
  <si>
    <t>Муниципальная программа " Культура поселка Березовка" на 2015-2017</t>
  </si>
  <si>
    <t xml:space="preserve">Муниципальная программа  " Повышение качества жизни и прочие мероприятия на территории поселка Березовка  на 2015-2017 годы </t>
  </si>
  <si>
    <t xml:space="preserve">Расходы по региональной выплате и выплате обеспечивающией уровень зарп.платы не ниже минимальной </t>
  </si>
  <si>
    <t>Муниципальная программа " Содействие развитию физической культуры, спорта, молодежной политики поселка Березовка" на 2015-2017 годы</t>
  </si>
  <si>
    <t xml:space="preserve">резерв расходов </t>
  </si>
  <si>
    <t xml:space="preserve">Подпрограмма " Дороги поселка Березовка " в рамках муниципальной программы " Повышение  качества жизни и прочие мероприятия  на территории поселка Березовка на 2015-2017 годы </t>
  </si>
  <si>
    <t>Мероприятия  поселка в рамках подпрограммы  " Дороги поселка Березовка" муниципальной программы Повышение качества жизни и прочие мероприятия на территоррии поселка на 2015-2017 годы</t>
  </si>
  <si>
    <t xml:space="preserve">Подпрограмма " Благоустройство поселка Березовка" в рамках муниципальной программы " Повышение  качества жизни и прочие мероприятия  на территории поселка Березовка на 2015-2017 годы </t>
  </si>
  <si>
    <t>Муниципальная программа " Культура поселка Березовка " на 2015-2017</t>
  </si>
  <si>
    <t xml:space="preserve">Подпрограмма " Сохранение культурного наследия" в рамках муниципальной программы  " Культура поселка Березовка " на 2015-2017 годы </t>
  </si>
  <si>
    <t xml:space="preserve">Подпрограмма " Поддержка любительского народного творчества и организация досуга населения" в рамках муниципальной программы     " Культура поселка Березовка " на 2015-2017 годы </t>
  </si>
  <si>
    <t>Мероприятия в рамках муниципальной программы " Культура поселка Березовка " на 2015-2017 годы</t>
  </si>
  <si>
    <t>МЕРОПРИЯТИЯ  в рамках муниципальной программы " Содействие развитию физической культуры, спорта, молодежной политики поселка Березовка" на 2015-2017 годы</t>
  </si>
  <si>
    <t>351331</t>
  </si>
  <si>
    <t xml:space="preserve">Подпрограмма " Благоустройство поселка Березовка"  на 2015-2017 годы </t>
  </si>
  <si>
    <t xml:space="preserve">условно-утвержденные </t>
  </si>
  <si>
    <t xml:space="preserve">резерв расходы </t>
  </si>
  <si>
    <t xml:space="preserve">Подпрограмма "  Поддержка любительского народного творчества и организация досуга населения" в рамках муниципальной программы     " Культура поселка Березовка " на 2015-2017 годы </t>
  </si>
  <si>
    <t xml:space="preserve">  Подпрограмма   " Спортивная жизнь поселка Березовка" в рамках муниципальной программы Содействие развитию физической культуры, спорта, молодежной политики" поселка Березовка на 2015-2017 годы </t>
  </si>
  <si>
    <t>2017 год</t>
  </si>
  <si>
    <t xml:space="preserve">2015 год </t>
  </si>
  <si>
    <t xml:space="preserve">2016 год </t>
  </si>
  <si>
    <t xml:space="preserve">2017 год </t>
  </si>
  <si>
    <t xml:space="preserve">условно-утвержденные расходы </t>
  </si>
  <si>
    <t xml:space="preserve"> Спортивные мероприятия  в рамках муниципальной программы " Содействие развитию физической культуры, спорта, молодежной политики поселка Березовка" на 2015-2017 годы</t>
  </si>
  <si>
    <t xml:space="preserve">Обеспечение деятельности ( оказание услуг) подведомственных учреждений  (МКУ ЦБМО), расходы по административной </t>
  </si>
  <si>
    <t xml:space="preserve">                                              к    Решению   Березовского поселкового Совета депутатов от 10.11.2014г.№ 44-1 </t>
  </si>
  <si>
    <t xml:space="preserve">к    Решению Березовского поселкового Совета  от 10.11. 2014г.   № 44-1   </t>
  </si>
  <si>
    <t xml:space="preserve"> от 10.11.2014 г № 44 - 1 " О Бюджете поселка Березовка на 2015 год  и плановый период 2016-2017 годы"</t>
  </si>
  <si>
    <t xml:space="preserve">                                                                                                 к   Решению Березовского поселкового Совета  от  10.11.2014 № 44-1  </t>
  </si>
  <si>
    <t xml:space="preserve">Приложение № 8 к Решению Березовского поселкового Совета депутатов от 10.11.2014г. № 44-1 </t>
  </si>
  <si>
    <t xml:space="preserve">Приложение № 9 к Решению Березовского поселкового Совета депутатов от 10.11.2014г. № 44-1 </t>
  </si>
  <si>
    <t xml:space="preserve">Приложение № 10 к Решению Березовского поселкового Совета депутатов от 10.11.2014 №  " 44-1 </t>
  </si>
  <si>
    <t xml:space="preserve">Приложение № 11 к Решению Березовского поселкового Совета депутатов от 10.11.2014 № 44-1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</si>
</sst>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"/>
    <numFmt numFmtId="182" formatCode="0000000"/>
    <numFmt numFmtId="183" formatCode="000"/>
    <numFmt numFmtId="184" formatCode="#,##0.0"/>
    <numFmt numFmtId="185" formatCode="[$-FC19]d\ mmmm\ yyyy\ &quot;г.&quot;"/>
    <numFmt numFmtId="186" formatCode="_-* #,##0.0_р_._-;\-* #,##0.0_р_._-;_-* &quot;-&quot;?_р_._-;_-@_-"/>
  </numFmts>
  <fonts count="58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Times New Roman"/>
      <family val="1"/>
    </font>
    <font>
      <b/>
      <i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Times New Roman"/>
      <family val="1"/>
    </font>
    <font>
      <b/>
      <i/>
      <sz val="10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71" fontId="4" fillId="0" borderId="0" xfId="60" applyFont="1" applyBorder="1" applyAlignment="1">
      <alignment horizontal="center"/>
    </xf>
    <xf numFmtId="171" fontId="4" fillId="0" borderId="0" xfId="60" applyFont="1" applyBorder="1" applyAlignment="1">
      <alignment/>
    </xf>
    <xf numFmtId="172" fontId="4" fillId="0" borderId="0" xfId="60" applyNumberFormat="1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172" fontId="4" fillId="0" borderId="0" xfId="60" applyNumberFormat="1" applyFont="1" applyBorder="1" applyAlignment="1">
      <alignment/>
    </xf>
    <xf numFmtId="172" fontId="3" fillId="0" borderId="0" xfId="60" applyNumberFormat="1" applyFont="1" applyBorder="1" applyAlignment="1">
      <alignment/>
    </xf>
    <xf numFmtId="49" fontId="4" fillId="0" borderId="0" xfId="6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6" fillId="0" borderId="10" xfId="0" applyFont="1" applyBorder="1" applyAlignment="1">
      <alignment/>
    </xf>
    <xf numFmtId="172" fontId="6" fillId="0" borderId="10" xfId="60" applyNumberFormat="1" applyFont="1" applyBorder="1" applyAlignment="1">
      <alignment/>
    </xf>
    <xf numFmtId="0" fontId="1" fillId="0" borderId="10" xfId="0" applyFont="1" applyBorder="1" applyAlignment="1">
      <alignment/>
    </xf>
    <xf numFmtId="172" fontId="1" fillId="0" borderId="10" xfId="60" applyNumberFormat="1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49" fontId="6" fillId="0" borderId="10" xfId="60" applyNumberFormat="1" applyFont="1" applyBorder="1" applyAlignment="1">
      <alignment/>
    </xf>
    <xf numFmtId="49" fontId="6" fillId="0" borderId="10" xfId="6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72" fontId="6" fillId="0" borderId="10" xfId="6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2" fontId="6" fillId="33" borderId="10" xfId="6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172" fontId="56" fillId="34" borderId="10" xfId="60" applyNumberFormat="1" applyFont="1" applyFill="1" applyBorder="1" applyAlignment="1">
      <alignment/>
    </xf>
    <xf numFmtId="0" fontId="56" fillId="34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57" fillId="34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/>
    </xf>
    <xf numFmtId="2" fontId="6" fillId="0" borderId="10" xfId="60" applyNumberFormat="1" applyFont="1" applyBorder="1" applyAlignment="1">
      <alignment horizontal="right"/>
    </xf>
    <xf numFmtId="2" fontId="6" fillId="33" borderId="10" xfId="60" applyNumberFormat="1" applyFont="1" applyFill="1" applyBorder="1" applyAlignment="1">
      <alignment/>
    </xf>
    <xf numFmtId="2" fontId="6" fillId="0" borderId="10" xfId="60" applyNumberFormat="1" applyFont="1" applyBorder="1" applyAlignment="1">
      <alignment/>
    </xf>
    <xf numFmtId="2" fontId="56" fillId="34" borderId="10" xfId="60" applyNumberFormat="1" applyFont="1" applyFill="1" applyBorder="1" applyAlignment="1">
      <alignment/>
    </xf>
    <xf numFmtId="2" fontId="1" fillId="0" borderId="10" xfId="60" applyNumberFormat="1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0" fontId="6" fillId="34" borderId="11" xfId="0" applyFont="1" applyFill="1" applyBorder="1" applyAlignment="1">
      <alignment horizontal="left"/>
    </xf>
    <xf numFmtId="0" fontId="1" fillId="34" borderId="11" xfId="0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49" fontId="6" fillId="34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 wrapText="1" shrinkToFit="1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60" applyNumberFormat="1" applyFont="1" applyBorder="1" applyAlignment="1">
      <alignment horizontal="center" vertical="center"/>
    </xf>
    <xf numFmtId="49" fontId="6" fillId="0" borderId="10" xfId="60" applyNumberFormat="1" applyFont="1" applyBorder="1" applyAlignment="1">
      <alignment horizontal="center" vertical="center"/>
    </xf>
    <xf numFmtId="49" fontId="1" fillId="34" borderId="10" xfId="60" applyNumberFormat="1" applyFont="1" applyFill="1" applyBorder="1" applyAlignment="1">
      <alignment horizontal="center" vertical="center"/>
    </xf>
    <xf numFmtId="49" fontId="1" fillId="0" borderId="10" xfId="6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6" fillId="34" borderId="10" xfId="60" applyNumberFormat="1" applyFont="1" applyFill="1" applyBorder="1" applyAlignment="1">
      <alignment horizontal="center"/>
    </xf>
    <xf numFmtId="2" fontId="6" fillId="0" borderId="10" xfId="60" applyNumberFormat="1" applyFont="1" applyBorder="1" applyAlignment="1">
      <alignment vertical="center"/>
    </xf>
    <xf numFmtId="0" fontId="1" fillId="0" borderId="10" xfId="0" applyFont="1" applyBorder="1" applyAlignment="1">
      <alignment wrapText="1" shrinkToFit="1"/>
    </xf>
    <xf numFmtId="49" fontId="1" fillId="0" borderId="10" xfId="60" applyNumberFormat="1" applyFont="1" applyBorder="1" applyAlignment="1">
      <alignment horizontal="center"/>
    </xf>
    <xf numFmtId="49" fontId="1" fillId="34" borderId="12" xfId="60" applyNumberFormat="1" applyFont="1" applyFill="1" applyBorder="1" applyAlignment="1">
      <alignment horizontal="center"/>
    </xf>
    <xf numFmtId="49" fontId="1" fillId="34" borderId="10" xfId="6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" fillId="34" borderId="10" xfId="0" applyFont="1" applyFill="1" applyBorder="1" applyAlignment="1">
      <alignment horizontal="left"/>
    </xf>
    <xf numFmtId="49" fontId="1" fillId="0" borderId="11" xfId="6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6" fillId="34" borderId="11" xfId="6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6" fillId="0" borderId="11" xfId="60" applyNumberFormat="1" applyFont="1" applyBorder="1" applyAlignment="1">
      <alignment horizontal="center"/>
    </xf>
    <xf numFmtId="0" fontId="1" fillId="34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left" wrapText="1" shrinkToFit="1"/>
    </xf>
    <xf numFmtId="0" fontId="1" fillId="0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49" fontId="6" fillId="34" borderId="11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" fontId="6" fillId="0" borderId="10" xfId="60" applyNumberFormat="1" applyFont="1" applyBorder="1" applyAlignment="1">
      <alignment horizontal="center"/>
    </xf>
    <xf numFmtId="4" fontId="1" fillId="34" borderId="10" xfId="60" applyNumberFormat="1" applyFont="1" applyFill="1" applyBorder="1" applyAlignment="1">
      <alignment horizontal="center"/>
    </xf>
    <xf numFmtId="4" fontId="1" fillId="34" borderId="11" xfId="60" applyNumberFormat="1" applyFont="1" applyFill="1" applyBorder="1" applyAlignment="1">
      <alignment horizontal="center"/>
    </xf>
    <xf numFmtId="4" fontId="1" fillId="0" borderId="11" xfId="60" applyNumberFormat="1" applyFont="1" applyBorder="1" applyAlignment="1">
      <alignment horizontal="center"/>
    </xf>
    <xf numFmtId="4" fontId="1" fillId="0" borderId="10" xfId="60" applyNumberFormat="1" applyFont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/>
    </xf>
    <xf numFmtId="4" fontId="6" fillId="0" borderId="10" xfId="60" applyNumberFormat="1" applyFont="1" applyFill="1" applyBorder="1" applyAlignment="1">
      <alignment horizontal="center"/>
    </xf>
    <xf numFmtId="4" fontId="1" fillId="0" borderId="10" xfId="60" applyNumberFormat="1" applyFont="1" applyFill="1" applyBorder="1" applyAlignment="1">
      <alignment horizontal="center"/>
    </xf>
    <xf numFmtId="4" fontId="6" fillId="34" borderId="11" xfId="60" applyNumberFormat="1" applyFont="1" applyFill="1" applyBorder="1" applyAlignment="1">
      <alignment horizontal="center"/>
    </xf>
    <xf numFmtId="4" fontId="6" fillId="0" borderId="11" xfId="6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6" fillId="34" borderId="12" xfId="6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left"/>
    </xf>
    <xf numFmtId="49" fontId="6" fillId="36" borderId="11" xfId="0" applyNumberFormat="1" applyFont="1" applyFill="1" applyBorder="1" applyAlignment="1">
      <alignment horizontal="center" vertical="center"/>
    </xf>
    <xf numFmtId="49" fontId="6" fillId="36" borderId="10" xfId="6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top"/>
    </xf>
    <xf numFmtId="0" fontId="6" fillId="0" borderId="13" xfId="0" applyFont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4" fontId="6" fillId="36" borderId="10" xfId="6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10" xfId="60" applyNumberFormat="1" applyFont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49" fontId="6" fillId="36" borderId="13" xfId="0" applyNumberFormat="1" applyFont="1" applyFill="1" applyBorder="1" applyAlignment="1">
      <alignment horizontal="center" vertical="center"/>
    </xf>
    <xf numFmtId="4" fontId="6" fillId="0" borderId="11" xfId="60" applyNumberFormat="1" applyFont="1" applyBorder="1" applyAlignment="1">
      <alignment horizontal="center" vertical="center"/>
    </xf>
    <xf numFmtId="49" fontId="6" fillId="36" borderId="10" xfId="0" applyNumberFormat="1" applyFont="1" applyFill="1" applyBorder="1" applyAlignment="1">
      <alignment horizontal="center" vertical="center"/>
    </xf>
    <xf numFmtId="4" fontId="1" fillId="34" borderId="10" xfId="6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1" fillId="0" borderId="11" xfId="6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6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1" xfId="6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wrapText="1" shrinkToFit="1"/>
    </xf>
    <xf numFmtId="49" fontId="1" fillId="34" borderId="11" xfId="0" applyNumberFormat="1" applyFont="1" applyFill="1" applyBorder="1" applyAlignment="1">
      <alignment horizontal="center" vertical="center"/>
    </xf>
    <xf numFmtId="4" fontId="1" fillId="34" borderId="11" xfId="6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wrapText="1" shrinkToFit="1"/>
    </xf>
    <xf numFmtId="49" fontId="1" fillId="10" borderId="11" xfId="0" applyNumberFormat="1" applyFont="1" applyFill="1" applyBorder="1" applyAlignment="1">
      <alignment horizontal="center" vertical="center"/>
    </xf>
    <xf numFmtId="49" fontId="1" fillId="10" borderId="10" xfId="0" applyNumberFormat="1" applyFont="1" applyFill="1" applyBorder="1" applyAlignment="1">
      <alignment horizontal="center" vertical="center"/>
    </xf>
    <xf numFmtId="49" fontId="1" fillId="10" borderId="10" xfId="60" applyNumberFormat="1" applyFont="1" applyFill="1" applyBorder="1" applyAlignment="1">
      <alignment horizontal="center" vertical="center"/>
    </xf>
    <xf numFmtId="4" fontId="1" fillId="10" borderId="11" xfId="60" applyNumberFormat="1" applyFont="1" applyFill="1" applyBorder="1" applyAlignment="1">
      <alignment horizontal="center" vertical="center"/>
    </xf>
    <xf numFmtId="0" fontId="1" fillId="10" borderId="13" xfId="0" applyFont="1" applyFill="1" applyBorder="1" applyAlignment="1">
      <alignment horizontal="center" vertical="center"/>
    </xf>
    <xf numFmtId="4" fontId="1" fillId="10" borderId="10" xfId="60" applyNumberFormat="1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left" shrinkToFit="1"/>
    </xf>
    <xf numFmtId="49" fontId="1" fillId="10" borderId="13" xfId="0" applyNumberFormat="1" applyFont="1" applyFill="1" applyBorder="1" applyAlignment="1">
      <alignment horizontal="center" vertical="center"/>
    </xf>
    <xf numFmtId="49" fontId="1" fillId="10" borderId="11" xfId="6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60" applyNumberFormat="1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left"/>
    </xf>
    <xf numFmtId="49" fontId="1" fillId="36" borderId="10" xfId="6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left" vertical="top" wrapText="1" shrinkToFit="1"/>
    </xf>
    <xf numFmtId="0" fontId="1" fillId="0" borderId="10" xfId="0" applyFont="1" applyBorder="1" applyAlignment="1">
      <alignment horizontal="left" vertical="top" wrapText="1"/>
    </xf>
    <xf numFmtId="4" fontId="6" fillId="36" borderId="1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wrapText="1" shrinkToFit="1"/>
    </xf>
    <xf numFmtId="0" fontId="6" fillId="36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6" fillId="36" borderId="10" xfId="0" applyFont="1" applyFill="1" applyBorder="1" applyAlignment="1">
      <alignment horizontal="left" wrapText="1"/>
    </xf>
    <xf numFmtId="49" fontId="1" fillId="34" borderId="11" xfId="6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wrapText="1"/>
    </xf>
    <xf numFmtId="49" fontId="6" fillId="0" borderId="11" xfId="60" applyNumberFormat="1" applyFont="1" applyBorder="1" applyAlignment="1">
      <alignment horizontal="center" vertical="center"/>
    </xf>
    <xf numFmtId="49" fontId="6" fillId="36" borderId="11" xfId="60" applyNumberFormat="1" applyFont="1" applyFill="1" applyBorder="1" applyAlignment="1">
      <alignment horizontal="center" vertical="center"/>
    </xf>
    <xf numFmtId="4" fontId="6" fillId="36" borderId="11" xfId="60" applyNumberFormat="1" applyFont="1" applyFill="1" applyBorder="1" applyAlignment="1">
      <alignment horizontal="center" vertical="center"/>
    </xf>
    <xf numFmtId="4" fontId="6" fillId="0" borderId="11" xfId="6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wrapText="1" shrinkToFit="1"/>
    </xf>
    <xf numFmtId="0" fontId="1" fillId="0" borderId="10" xfId="0" applyFont="1" applyFill="1" applyBorder="1" applyAlignment="1">
      <alignment horizontal="left" vertical="top" wrapText="1" shrinkToFit="1"/>
    </xf>
    <xf numFmtId="0" fontId="1" fillId="0" borderId="10" xfId="0" applyFont="1" applyFill="1" applyBorder="1" applyAlignment="1">
      <alignment horizontal="left"/>
    </xf>
    <xf numFmtId="0" fontId="1" fillId="0" borderId="11" xfId="0" applyFont="1" applyBorder="1" applyAlignment="1">
      <alignment horizontal="left" wrapText="1" shrinkToFit="1"/>
    </xf>
    <xf numFmtId="0" fontId="1" fillId="0" borderId="11" xfId="0" applyFont="1" applyFill="1" applyBorder="1" applyAlignment="1">
      <alignment horizontal="left" wrapText="1" shrinkToFit="1"/>
    </xf>
    <xf numFmtId="0" fontId="6" fillId="0" borderId="11" xfId="0" applyFont="1" applyBorder="1" applyAlignment="1">
      <alignment horizontal="center" vertical="center"/>
    </xf>
    <xf numFmtId="0" fontId="1" fillId="10" borderId="11" xfId="0" applyFont="1" applyFill="1" applyBorder="1" applyAlignment="1">
      <alignment horizontal="left" wrapText="1"/>
    </xf>
    <xf numFmtId="4" fontId="1" fillId="1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wrapText="1"/>
    </xf>
    <xf numFmtId="0" fontId="1" fillId="10" borderId="14" xfId="0" applyFont="1" applyFill="1" applyBorder="1" applyAlignment="1">
      <alignment horizontal="left" wrapText="1" shrinkToFit="1"/>
    </xf>
    <xf numFmtId="0" fontId="1" fillId="0" borderId="11" xfId="0" applyFont="1" applyFill="1" applyBorder="1" applyAlignment="1">
      <alignment horizontal="left" wrapText="1"/>
    </xf>
    <xf numFmtId="0" fontId="6" fillId="36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0" fontId="6" fillId="36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172" fontId="17" fillId="0" borderId="10" xfId="60" applyNumberFormat="1" applyFont="1" applyBorder="1" applyAlignment="1">
      <alignment horizontal="center"/>
    </xf>
    <xf numFmtId="49" fontId="17" fillId="0" borderId="10" xfId="60" applyNumberFormat="1" applyFont="1" applyBorder="1" applyAlignment="1">
      <alignment horizontal="center"/>
    </xf>
    <xf numFmtId="0" fontId="15" fillId="36" borderId="10" xfId="0" applyFont="1" applyFill="1" applyBorder="1" applyAlignment="1">
      <alignment horizontal="left" wrapText="1"/>
    </xf>
    <xf numFmtId="49" fontId="15" fillId="36" borderId="10" xfId="0" applyNumberFormat="1" applyFont="1" applyFill="1" applyBorder="1" applyAlignment="1">
      <alignment horizontal="center" vertical="center"/>
    </xf>
    <xf numFmtId="4" fontId="15" fillId="36" borderId="10" xfId="6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 shrinkToFit="1"/>
    </xf>
    <xf numFmtId="49" fontId="15" fillId="0" borderId="10" xfId="0" applyNumberFormat="1" applyFont="1" applyBorder="1" applyAlignment="1">
      <alignment horizontal="center" vertical="center"/>
    </xf>
    <xf numFmtId="4" fontId="15" fillId="0" borderId="10" xfId="60" applyNumberFormat="1" applyFont="1" applyBorder="1" applyAlignment="1">
      <alignment horizontal="center" vertical="center"/>
    </xf>
    <xf numFmtId="49" fontId="15" fillId="10" borderId="10" xfId="0" applyNumberFormat="1" applyFont="1" applyFill="1" applyBorder="1" applyAlignment="1">
      <alignment horizontal="center" vertical="center"/>
    </xf>
    <xf numFmtId="4" fontId="15" fillId="10" borderId="10" xfId="6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left" wrapText="1" shrinkToFit="1"/>
    </xf>
    <xf numFmtId="0" fontId="15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vertical="center" wrapText="1" shrinkToFit="1"/>
    </xf>
    <xf numFmtId="49" fontId="15" fillId="0" borderId="10" xfId="0" applyNumberFormat="1" applyFont="1" applyFill="1" applyBorder="1" applyAlignment="1">
      <alignment horizontal="center" vertical="center"/>
    </xf>
    <xf numFmtId="4" fontId="15" fillId="0" borderId="10" xfId="6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top" wrapText="1" shrinkToFit="1"/>
    </xf>
    <xf numFmtId="0" fontId="15" fillId="0" borderId="10" xfId="0" applyFont="1" applyBorder="1" applyAlignment="1">
      <alignment horizontal="left" wrapText="1" shrinkToFit="1"/>
    </xf>
    <xf numFmtId="0" fontId="15" fillId="34" borderId="10" xfId="0" applyFont="1" applyFill="1" applyBorder="1" applyAlignment="1">
      <alignment horizontal="left" wrapText="1"/>
    </xf>
    <xf numFmtId="0" fontId="15" fillId="0" borderId="10" xfId="0" applyFont="1" applyBorder="1" applyAlignment="1">
      <alignment horizontal="left" vertical="top" wrapText="1" shrinkToFit="1"/>
    </xf>
    <xf numFmtId="0" fontId="15" fillId="0" borderId="10" xfId="0" applyFont="1" applyFill="1" applyBorder="1" applyAlignment="1">
      <alignment horizontal="left" wrapText="1" shrinkToFit="1"/>
    </xf>
    <xf numFmtId="0" fontId="15" fillId="10" borderId="10" xfId="0" applyFont="1" applyFill="1" applyBorder="1" applyAlignment="1">
      <alignment horizontal="left" wrapText="1" shrinkToFit="1"/>
    </xf>
    <xf numFmtId="49" fontId="15" fillId="34" borderId="10" xfId="0" applyNumberFormat="1" applyFont="1" applyFill="1" applyBorder="1" applyAlignment="1">
      <alignment horizontal="center" vertical="center"/>
    </xf>
    <xf numFmtId="4" fontId="15" fillId="34" borderId="10" xfId="6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0" fontId="15" fillId="36" borderId="10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0" xfId="0" applyFont="1" applyAlignment="1">
      <alignment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17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center" wrapText="1"/>
    </xf>
    <xf numFmtId="172" fontId="17" fillId="0" borderId="10" xfId="60" applyNumberFormat="1" applyFont="1" applyBorder="1" applyAlignment="1">
      <alignment horizontal="center" wrapText="1"/>
    </xf>
    <xf numFmtId="49" fontId="17" fillId="0" borderId="10" xfId="60" applyNumberFormat="1" applyFont="1" applyBorder="1" applyAlignment="1">
      <alignment horizontal="center" wrapText="1"/>
    </xf>
    <xf numFmtId="49" fontId="15" fillId="36" borderId="10" xfId="0" applyNumberFormat="1" applyFont="1" applyFill="1" applyBorder="1" applyAlignment="1">
      <alignment horizontal="center" vertical="center" wrapText="1"/>
    </xf>
    <xf numFmtId="49" fontId="15" fillId="36" borderId="10" xfId="60" applyNumberFormat="1" applyFont="1" applyFill="1" applyBorder="1" applyAlignment="1">
      <alignment horizontal="center" vertical="center" wrapText="1"/>
    </xf>
    <xf numFmtId="4" fontId="15" fillId="36" borderId="10" xfId="6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0" xfId="60" applyNumberFormat="1" applyFont="1" applyBorder="1" applyAlignment="1">
      <alignment horizontal="center" vertical="center" wrapText="1"/>
    </xf>
    <xf numFmtId="4" fontId="15" fillId="0" borderId="10" xfId="60" applyNumberFormat="1" applyFont="1" applyBorder="1" applyAlignment="1">
      <alignment horizontal="center" vertical="center" wrapText="1"/>
    </xf>
    <xf numFmtId="49" fontId="15" fillId="10" borderId="10" xfId="0" applyNumberFormat="1" applyFont="1" applyFill="1" applyBorder="1" applyAlignment="1">
      <alignment horizontal="center" vertical="center" wrapText="1"/>
    </xf>
    <xf numFmtId="49" fontId="15" fillId="10" borderId="10" xfId="60" applyNumberFormat="1" applyFont="1" applyFill="1" applyBorder="1" applyAlignment="1">
      <alignment horizontal="center" vertical="center" wrapText="1"/>
    </xf>
    <xf numFmtId="4" fontId="15" fillId="10" borderId="10" xfId="6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left" wrapText="1"/>
    </xf>
    <xf numFmtId="49" fontId="15" fillId="34" borderId="10" xfId="6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36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1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" fontId="15" fillId="34" borderId="10" xfId="6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top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15" fillId="1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6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 shrinkToFit="1"/>
    </xf>
    <xf numFmtId="0" fontId="15" fillId="34" borderId="11" xfId="0" applyFont="1" applyFill="1" applyBorder="1" applyAlignment="1">
      <alignment horizontal="left" wrapText="1" shrinkToFit="1"/>
    </xf>
    <xf numFmtId="49" fontId="6" fillId="34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left" vertical="center" wrapText="1" shrinkToFit="1"/>
    </xf>
    <xf numFmtId="49" fontId="1" fillId="16" borderId="11" xfId="0" applyNumberFormat="1" applyFont="1" applyFill="1" applyBorder="1" applyAlignment="1">
      <alignment horizontal="center" vertical="center"/>
    </xf>
    <xf numFmtId="49" fontId="1" fillId="16" borderId="11" xfId="60" applyNumberFormat="1" applyFont="1" applyFill="1" applyBorder="1" applyAlignment="1">
      <alignment horizontal="center" vertical="center"/>
    </xf>
    <xf numFmtId="4" fontId="1" fillId="16" borderId="10" xfId="60" applyNumberFormat="1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left" vertical="center" wrapText="1" shrinkToFit="1"/>
    </xf>
    <xf numFmtId="0" fontId="1" fillId="34" borderId="14" xfId="0" applyFont="1" applyFill="1" applyBorder="1" applyAlignment="1">
      <alignment horizontal="left" wrapText="1" shrinkToFit="1"/>
    </xf>
    <xf numFmtId="0" fontId="18" fillId="0" borderId="11" xfId="0" applyFont="1" applyFill="1" applyBorder="1" applyAlignment="1">
      <alignment horizontal="left" wrapText="1" shrinkToFit="1"/>
    </xf>
    <xf numFmtId="0" fontId="6" fillId="10" borderId="14" xfId="0" applyFont="1" applyFill="1" applyBorder="1" applyAlignment="1">
      <alignment horizontal="left" shrinkToFit="1"/>
    </xf>
    <xf numFmtId="4" fontId="1" fillId="34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 shrinkToFit="1"/>
    </xf>
    <xf numFmtId="0" fontId="1" fillId="34" borderId="14" xfId="0" applyFont="1" applyFill="1" applyBorder="1" applyAlignment="1">
      <alignment horizontal="left" shrinkToFit="1"/>
    </xf>
    <xf numFmtId="4" fontId="6" fillId="10" borderId="10" xfId="6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top" wrapText="1" shrinkToFit="1"/>
    </xf>
    <xf numFmtId="0" fontId="18" fillId="34" borderId="11" xfId="0" applyFont="1" applyFill="1" applyBorder="1" applyAlignment="1">
      <alignment horizontal="left" wrapText="1" shrinkToFi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1" xfId="6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0" fontId="17" fillId="36" borderId="10" xfId="0" applyFont="1" applyFill="1" applyBorder="1" applyAlignment="1">
      <alignment horizontal="left" wrapText="1"/>
    </xf>
    <xf numFmtId="0" fontId="17" fillId="34" borderId="10" xfId="0" applyFont="1" applyFill="1" applyBorder="1" applyAlignment="1">
      <alignment horizontal="left" wrapText="1"/>
    </xf>
    <xf numFmtId="0" fontId="18" fillId="36" borderId="10" xfId="0" applyFont="1" applyFill="1" applyBorder="1" applyAlignment="1">
      <alignment horizontal="left" vertical="top" wrapText="1" shrinkToFit="1"/>
    </xf>
    <xf numFmtId="0" fontId="17" fillId="0" borderId="11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 shrinkToFit="1"/>
    </xf>
    <xf numFmtId="0" fontId="18" fillId="34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left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4" fontId="17" fillId="0" borderId="10" xfId="6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34" borderId="11" xfId="0" applyFont="1" applyFill="1" applyBorder="1" applyAlignment="1">
      <alignment horizontal="left" vertical="top"/>
    </xf>
    <xf numFmtId="0" fontId="17" fillId="34" borderId="10" xfId="0" applyFont="1" applyFill="1" applyBorder="1" applyAlignment="1">
      <alignment horizontal="left" wrapText="1" shrinkToFit="1"/>
    </xf>
    <xf numFmtId="4" fontId="17" fillId="36" borderId="10" xfId="6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4" fontId="6" fillId="34" borderId="10" xfId="60" applyNumberFormat="1" applyFont="1" applyFill="1" applyBorder="1" applyAlignment="1">
      <alignment horizontal="center"/>
    </xf>
    <xf numFmtId="0" fontId="6" fillId="0" borderId="10" xfId="60" applyNumberFormat="1" applyFont="1" applyBorder="1" applyAlignment="1">
      <alignment horizontal="center"/>
    </xf>
    <xf numFmtId="2" fontId="2" fillId="0" borderId="0" xfId="57" applyNumberFormat="1" applyFont="1" applyAlignment="1">
      <alignment/>
    </xf>
    <xf numFmtId="2" fontId="1" fillId="0" borderId="0" xfId="57" applyNumberFormat="1" applyFont="1" applyAlignment="1">
      <alignment/>
    </xf>
    <xf numFmtId="2" fontId="6" fillId="0" borderId="0" xfId="57" applyNumberFormat="1" applyFont="1" applyAlignment="1">
      <alignment/>
    </xf>
    <xf numFmtId="2" fontId="1" fillId="0" borderId="0" xfId="57" applyNumberFormat="1" applyFont="1" applyAlignment="1">
      <alignment horizontal="right"/>
    </xf>
    <xf numFmtId="2" fontId="6" fillId="0" borderId="10" xfId="57" applyNumberFormat="1" applyFont="1" applyBorder="1" applyAlignment="1">
      <alignment horizontal="left"/>
    </xf>
    <xf numFmtId="2" fontId="6" fillId="0" borderId="10" xfId="57" applyNumberFormat="1" applyFont="1" applyBorder="1" applyAlignment="1">
      <alignment horizontal="center"/>
    </xf>
    <xf numFmtId="2" fontId="6" fillId="0" borderId="11" xfId="57" applyNumberFormat="1" applyFont="1" applyBorder="1" applyAlignment="1">
      <alignment horizontal="center" vertical="center"/>
    </xf>
    <xf numFmtId="2" fontId="6" fillId="0" borderId="13" xfId="57" applyNumberFormat="1" applyFont="1" applyBorder="1" applyAlignment="1">
      <alignment horizontal="center" vertical="center"/>
    </xf>
    <xf numFmtId="2" fontId="6" fillId="0" borderId="10" xfId="57" applyNumberFormat="1" applyFont="1" applyBorder="1" applyAlignment="1">
      <alignment horizontal="center" vertical="center"/>
    </xf>
    <xf numFmtId="2" fontId="6" fillId="36" borderId="10" xfId="57" applyNumberFormat="1" applyFont="1" applyFill="1" applyBorder="1" applyAlignment="1">
      <alignment horizontal="left"/>
    </xf>
    <xf numFmtId="2" fontId="6" fillId="36" borderId="11" xfId="57" applyNumberFormat="1" applyFont="1" applyFill="1" applyBorder="1" applyAlignment="1">
      <alignment horizontal="center" vertical="center"/>
    </xf>
    <xf numFmtId="2" fontId="6" fillId="36" borderId="13" xfId="57" applyNumberFormat="1" applyFont="1" applyFill="1" applyBorder="1" applyAlignment="1">
      <alignment horizontal="center" vertical="center"/>
    </xf>
    <xf numFmtId="2" fontId="6" fillId="36" borderId="10" xfId="57" applyNumberFormat="1" applyFont="1" applyFill="1" applyBorder="1" applyAlignment="1">
      <alignment horizontal="center" vertical="center"/>
    </xf>
    <xf numFmtId="2" fontId="1" fillId="0" borderId="10" xfId="57" applyNumberFormat="1" applyFont="1" applyBorder="1" applyAlignment="1">
      <alignment horizontal="left" wrapText="1" shrinkToFit="1"/>
    </xf>
    <xf numFmtId="2" fontId="1" fillId="0" borderId="11" xfId="57" applyNumberFormat="1" applyFont="1" applyBorder="1" applyAlignment="1">
      <alignment horizontal="center" vertical="center"/>
    </xf>
    <xf numFmtId="2" fontId="1" fillId="0" borderId="13" xfId="57" applyNumberFormat="1" applyFont="1" applyBorder="1" applyAlignment="1">
      <alignment horizontal="center" vertical="center"/>
    </xf>
    <xf numFmtId="2" fontId="1" fillId="0" borderId="10" xfId="57" applyNumberFormat="1" applyFont="1" applyBorder="1" applyAlignment="1">
      <alignment horizontal="center" vertical="center"/>
    </xf>
    <xf numFmtId="2" fontId="1" fillId="10" borderId="10" xfId="57" applyNumberFormat="1" applyFont="1" applyFill="1" applyBorder="1" applyAlignment="1">
      <alignment horizontal="left" wrapText="1" shrinkToFit="1"/>
    </xf>
    <xf numFmtId="2" fontId="1" fillId="10" borderId="11" xfId="57" applyNumberFormat="1" applyFont="1" applyFill="1" applyBorder="1" applyAlignment="1">
      <alignment horizontal="center" vertical="center"/>
    </xf>
    <xf numFmtId="2" fontId="1" fillId="10" borderId="13" xfId="57" applyNumberFormat="1" applyFont="1" applyFill="1" applyBorder="1" applyAlignment="1">
      <alignment horizontal="center" vertical="center"/>
    </xf>
    <xf numFmtId="2" fontId="1" fillId="10" borderId="10" xfId="57" applyNumberFormat="1" applyFont="1" applyFill="1" applyBorder="1" applyAlignment="1">
      <alignment horizontal="center" vertical="center"/>
    </xf>
    <xf numFmtId="2" fontId="1" fillId="34" borderId="10" xfId="57" applyNumberFormat="1" applyFont="1" applyFill="1" applyBorder="1" applyAlignment="1">
      <alignment horizontal="center" vertical="center"/>
    </xf>
    <xf numFmtId="2" fontId="1" fillId="0" borderId="14" xfId="57" applyNumberFormat="1" applyFont="1" applyFill="1" applyBorder="1" applyAlignment="1">
      <alignment horizontal="left" wrapText="1" shrinkToFit="1"/>
    </xf>
    <xf numFmtId="2" fontId="1" fillId="0" borderId="11" xfId="57" applyNumberFormat="1" applyFont="1" applyFill="1" applyBorder="1" applyAlignment="1">
      <alignment horizontal="center" vertical="center"/>
    </xf>
    <xf numFmtId="2" fontId="1" fillId="0" borderId="13" xfId="57" applyNumberFormat="1" applyFont="1" applyFill="1" applyBorder="1" applyAlignment="1">
      <alignment horizontal="center" vertical="center"/>
    </xf>
    <xf numFmtId="2" fontId="1" fillId="0" borderId="10" xfId="57" applyNumberFormat="1" applyFont="1" applyFill="1" applyBorder="1" applyAlignment="1">
      <alignment horizontal="center" vertical="center"/>
    </xf>
    <xf numFmtId="2" fontId="6" fillId="36" borderId="10" xfId="57" applyNumberFormat="1" applyFont="1" applyFill="1" applyBorder="1" applyAlignment="1">
      <alignment horizontal="left" vertical="top"/>
    </xf>
    <xf numFmtId="2" fontId="1" fillId="34" borderId="10" xfId="57" applyNumberFormat="1" applyFont="1" applyFill="1" applyBorder="1" applyAlignment="1">
      <alignment horizontal="left" wrapText="1" shrinkToFit="1"/>
    </xf>
    <xf numFmtId="2" fontId="1" fillId="34" borderId="11" xfId="57" applyNumberFormat="1" applyFont="1" applyFill="1" applyBorder="1" applyAlignment="1">
      <alignment horizontal="center" vertical="center"/>
    </xf>
    <xf numFmtId="2" fontId="1" fillId="34" borderId="11" xfId="57" applyNumberFormat="1" applyFont="1" applyFill="1" applyBorder="1" applyAlignment="1">
      <alignment horizontal="left" wrapText="1" shrinkToFit="1"/>
    </xf>
    <xf numFmtId="2" fontId="6" fillId="36" borderId="11" xfId="57" applyNumberFormat="1" applyFont="1" applyFill="1" applyBorder="1" applyAlignment="1">
      <alignment horizontal="left"/>
    </xf>
    <xf numFmtId="2" fontId="1" fillId="36" borderId="10" xfId="57" applyNumberFormat="1" applyFont="1" applyFill="1" applyBorder="1" applyAlignment="1">
      <alignment horizontal="center" vertical="center"/>
    </xf>
    <xf numFmtId="2" fontId="1" fillId="0" borderId="11" xfId="57" applyNumberFormat="1" applyFont="1" applyFill="1" applyBorder="1" applyAlignment="1">
      <alignment horizontal="left"/>
    </xf>
    <xf numFmtId="2" fontId="1" fillId="34" borderId="11" xfId="57" applyNumberFormat="1" applyFont="1" applyFill="1" applyBorder="1" applyAlignment="1">
      <alignment horizontal="left" wrapText="1"/>
    </xf>
    <xf numFmtId="2" fontId="1" fillId="0" borderId="10" xfId="57" applyNumberFormat="1" applyFont="1" applyFill="1" applyBorder="1" applyAlignment="1">
      <alignment vertical="top" wrapText="1"/>
    </xf>
    <xf numFmtId="2" fontId="1" fillId="34" borderId="10" xfId="57" applyNumberFormat="1" applyFont="1" applyFill="1" applyBorder="1" applyAlignment="1">
      <alignment horizontal="left" vertical="top"/>
    </xf>
    <xf numFmtId="2" fontId="6" fillId="0" borderId="10" xfId="57" applyNumberFormat="1" applyFont="1" applyFill="1" applyBorder="1" applyAlignment="1">
      <alignment horizontal="center" vertical="center"/>
    </xf>
    <xf numFmtId="2" fontId="1" fillId="0" borderId="10" xfId="57" applyNumberFormat="1" applyFont="1" applyFill="1" applyBorder="1" applyAlignment="1">
      <alignment horizontal="left" vertical="top" wrapText="1" shrinkToFit="1"/>
    </xf>
    <xf numFmtId="2" fontId="6" fillId="0" borderId="10" xfId="57" applyNumberFormat="1" applyFont="1" applyBorder="1" applyAlignment="1">
      <alignment horizontal="left" vertical="top" wrapText="1"/>
    </xf>
    <xf numFmtId="2" fontId="1" fillId="0" borderId="10" xfId="57" applyNumberFormat="1" applyFont="1" applyBorder="1" applyAlignment="1">
      <alignment horizontal="left" vertical="top" wrapText="1"/>
    </xf>
    <xf numFmtId="2" fontId="6" fillId="0" borderId="11" xfId="57" applyNumberFormat="1" applyFont="1" applyBorder="1" applyAlignment="1">
      <alignment horizontal="left" vertical="top" wrapText="1"/>
    </xf>
    <xf numFmtId="2" fontId="1" fillId="0" borderId="11" xfId="57" applyNumberFormat="1" applyFont="1" applyBorder="1" applyAlignment="1">
      <alignment horizontal="left" vertical="top" wrapText="1"/>
    </xf>
    <xf numFmtId="2" fontId="6" fillId="34" borderId="11" xfId="57" applyNumberFormat="1" applyFont="1" applyFill="1" applyBorder="1" applyAlignment="1">
      <alignment horizontal="left" wrapText="1" shrinkToFit="1"/>
    </xf>
    <xf numFmtId="2" fontId="6" fillId="36" borderId="10" xfId="57" applyNumberFormat="1" applyFont="1" applyFill="1" applyBorder="1" applyAlignment="1">
      <alignment horizontal="left" wrapText="1" shrinkToFit="1"/>
    </xf>
    <xf numFmtId="2" fontId="1" fillId="0" borderId="10" xfId="57" applyNumberFormat="1" applyFont="1" applyFill="1" applyBorder="1" applyAlignment="1">
      <alignment horizontal="left" wrapText="1"/>
    </xf>
    <xf numFmtId="2" fontId="1" fillId="0" borderId="10" xfId="57" applyNumberFormat="1" applyFont="1" applyFill="1" applyBorder="1" applyAlignment="1">
      <alignment horizontal="left" vertical="center" wrapText="1" shrinkToFit="1"/>
    </xf>
    <xf numFmtId="2" fontId="1" fillId="10" borderId="14" xfId="57" applyNumberFormat="1" applyFont="1" applyFill="1" applyBorder="1" applyAlignment="1">
      <alignment horizontal="left" shrinkToFit="1"/>
    </xf>
    <xf numFmtId="2" fontId="1" fillId="0" borderId="10" xfId="57" applyNumberFormat="1" applyFont="1" applyFill="1" applyBorder="1" applyAlignment="1">
      <alignment horizontal="left"/>
    </xf>
    <xf numFmtId="2" fontId="6" fillId="34" borderId="14" xfId="57" applyNumberFormat="1" applyFont="1" applyFill="1" applyBorder="1" applyAlignment="1">
      <alignment horizontal="left"/>
    </xf>
    <xf numFmtId="2" fontId="6" fillId="34" borderId="14" xfId="57" applyNumberFormat="1" applyFont="1" applyFill="1" applyBorder="1" applyAlignment="1">
      <alignment horizontal="left" wrapText="1"/>
    </xf>
    <xf numFmtId="2" fontId="6" fillId="36" borderId="10" xfId="57" applyNumberFormat="1" applyFont="1" applyFill="1" applyBorder="1" applyAlignment="1">
      <alignment horizontal="left" wrapText="1"/>
    </xf>
    <xf numFmtId="2" fontId="1" fillId="0" borderId="10" xfId="57" applyNumberFormat="1" applyFont="1" applyBorder="1" applyAlignment="1">
      <alignment horizontal="left" vertical="center" wrapText="1" shrinkToFit="1"/>
    </xf>
    <xf numFmtId="2" fontId="6" fillId="34" borderId="10" xfId="57" applyNumberFormat="1" applyFont="1" applyFill="1" applyBorder="1" applyAlignment="1">
      <alignment horizontal="left" wrapText="1"/>
    </xf>
    <xf numFmtId="2" fontId="6" fillId="36" borderId="10" xfId="57" applyNumberFormat="1" applyFont="1" applyFill="1" applyBorder="1" applyAlignment="1">
      <alignment horizontal="center"/>
    </xf>
    <xf numFmtId="2" fontId="6" fillId="0" borderId="11" xfId="57" applyNumberFormat="1" applyFont="1" applyBorder="1" applyAlignment="1">
      <alignment horizontal="left"/>
    </xf>
    <xf numFmtId="2" fontId="11" fillId="0" borderId="11" xfId="57" applyNumberFormat="1" applyFont="1" applyBorder="1" applyAlignment="1">
      <alignment horizontal="left" wrapText="1" shrinkToFit="1"/>
    </xf>
    <xf numFmtId="2" fontId="1" fillId="0" borderId="11" xfId="57" applyNumberFormat="1" applyFont="1" applyBorder="1" applyAlignment="1">
      <alignment horizontal="left" wrapText="1" shrinkToFit="1"/>
    </xf>
    <xf numFmtId="2" fontId="11" fillId="0" borderId="11" xfId="57" applyNumberFormat="1" applyFont="1" applyFill="1" applyBorder="1" applyAlignment="1">
      <alignment horizontal="left" wrapText="1" shrinkToFit="1"/>
    </xf>
    <xf numFmtId="2" fontId="6" fillId="34" borderId="11" xfId="57" applyNumberFormat="1" applyFont="1" applyFill="1" applyBorder="1" applyAlignment="1">
      <alignment horizontal="left"/>
    </xf>
    <xf numFmtId="2" fontId="6" fillId="34" borderId="11" xfId="57" applyNumberFormat="1" applyFont="1" applyFill="1" applyBorder="1" applyAlignment="1">
      <alignment horizontal="center" vertical="center"/>
    </xf>
    <xf numFmtId="2" fontId="6" fillId="34" borderId="10" xfId="57" applyNumberFormat="1" applyFont="1" applyFill="1" applyBorder="1" applyAlignment="1">
      <alignment horizontal="center" vertical="center"/>
    </xf>
    <xf numFmtId="2" fontId="1" fillId="34" borderId="10" xfId="57" applyNumberFormat="1" applyFont="1" applyFill="1" applyBorder="1" applyAlignment="1">
      <alignment horizontal="left" vertical="top" wrapText="1"/>
    </xf>
    <xf numFmtId="2" fontId="12" fillId="0" borderId="11" xfId="57" applyNumberFormat="1" applyFont="1" applyBorder="1" applyAlignment="1">
      <alignment horizontal="left"/>
    </xf>
    <xf numFmtId="2" fontId="6" fillId="0" borderId="11" xfId="57" applyNumberFormat="1" applyFont="1" applyFill="1" applyBorder="1" applyAlignment="1">
      <alignment horizontal="center" vertical="center"/>
    </xf>
    <xf numFmtId="2" fontId="2" fillId="0" borderId="10" xfId="57" applyNumberFormat="1" applyFont="1" applyBorder="1" applyAlignment="1">
      <alignment horizontal="left" vertical="top" wrapText="1" shrinkToFit="1"/>
    </xf>
    <xf numFmtId="2" fontId="1" fillId="0" borderId="10" xfId="57" applyNumberFormat="1" applyFont="1" applyBorder="1" applyAlignment="1">
      <alignment horizontal="left" vertical="top" wrapText="1" shrinkToFit="1"/>
    </xf>
    <xf numFmtId="2" fontId="0" fillId="0" borderId="0" xfId="57" applyNumberFormat="1" applyFont="1" applyAlignment="1">
      <alignment/>
    </xf>
    <xf numFmtId="4" fontId="17" fillId="0" borderId="10" xfId="60" applyNumberFormat="1" applyFont="1" applyFill="1" applyBorder="1" applyAlignment="1">
      <alignment horizontal="center" vertical="center"/>
    </xf>
    <xf numFmtId="4" fontId="17" fillId="0" borderId="10" xfId="60" applyNumberFormat="1" applyFont="1" applyBorder="1" applyAlignment="1">
      <alignment horizontal="center" vertical="center"/>
    </xf>
    <xf numFmtId="4" fontId="17" fillId="36" borderId="10" xfId="6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8.7109375" style="3" customWidth="1"/>
    <col min="2" max="2" width="46.57421875" style="3" customWidth="1"/>
    <col min="3" max="3" width="18.28125" style="3" customWidth="1"/>
    <col min="4" max="4" width="19.8515625" style="3" customWidth="1"/>
    <col min="5" max="5" width="18.57421875" style="3" customWidth="1"/>
    <col min="6" max="6" width="14.57421875" style="3" customWidth="1"/>
    <col min="7" max="7" width="14.421875" style="3" customWidth="1"/>
    <col min="8" max="8" width="16.7109375" style="3" customWidth="1"/>
    <col min="9" max="16384" width="9.140625" style="3" customWidth="1"/>
  </cols>
  <sheetData>
    <row r="1" spans="1:5" ht="15">
      <c r="A1" s="1" t="s">
        <v>15</v>
      </c>
      <c r="B1" s="304"/>
      <c r="C1" s="304"/>
      <c r="D1" s="304"/>
      <c r="E1" s="304"/>
    </row>
    <row r="2" spans="1:5" ht="15">
      <c r="A2" s="305" t="s">
        <v>519</v>
      </c>
      <c r="B2" s="305"/>
      <c r="C2" s="304"/>
      <c r="D2" s="304"/>
      <c r="E2" s="304"/>
    </row>
    <row r="3" spans="1:5" ht="15">
      <c r="A3" s="4" t="s">
        <v>12</v>
      </c>
      <c r="B3" s="306" t="s">
        <v>467</v>
      </c>
      <c r="C3" s="304"/>
      <c r="D3" s="304"/>
      <c r="E3" s="304"/>
    </row>
    <row r="4" spans="1:5" ht="15">
      <c r="A4" s="4"/>
      <c r="B4" s="306"/>
      <c r="C4" s="304"/>
      <c r="D4" s="304"/>
      <c r="E4" s="304"/>
    </row>
    <row r="5" spans="1:5" ht="15">
      <c r="A5" s="1"/>
      <c r="B5" s="18" t="s">
        <v>53</v>
      </c>
      <c r="C5" s="2"/>
      <c r="D5" s="2"/>
      <c r="E5" s="2"/>
    </row>
    <row r="6" spans="1:5" ht="15">
      <c r="A6" s="19" t="s">
        <v>468</v>
      </c>
      <c r="B6" s="2"/>
      <c r="C6" s="2"/>
      <c r="D6" s="2"/>
      <c r="E6" s="2"/>
    </row>
    <row r="7" spans="1:6" ht="15">
      <c r="A7" s="20" t="s">
        <v>2</v>
      </c>
      <c r="B7" s="21" t="s">
        <v>4</v>
      </c>
      <c r="C7" s="22" t="s">
        <v>3</v>
      </c>
      <c r="D7" s="22" t="s">
        <v>3</v>
      </c>
      <c r="E7" s="22" t="s">
        <v>3</v>
      </c>
      <c r="F7" s="7"/>
    </row>
    <row r="8" spans="1:6" ht="15">
      <c r="A8" s="23"/>
      <c r="B8" s="17" t="s">
        <v>0</v>
      </c>
      <c r="C8" s="32" t="s">
        <v>110</v>
      </c>
      <c r="D8" s="32" t="s">
        <v>113</v>
      </c>
      <c r="E8" s="32" t="s">
        <v>469</v>
      </c>
      <c r="F8" s="8"/>
    </row>
    <row r="9" spans="1:6" ht="15">
      <c r="A9" s="41" t="s">
        <v>65</v>
      </c>
      <c r="B9" s="17"/>
      <c r="C9" s="49"/>
      <c r="D9" s="49"/>
      <c r="E9" s="49"/>
      <c r="F9" s="8"/>
    </row>
    <row r="10" spans="1:6" ht="15">
      <c r="A10" s="41" t="s">
        <v>66</v>
      </c>
      <c r="B10" s="17"/>
      <c r="C10" s="80">
        <f>C11+C24+C30+C32+C43+C54</f>
        <v>58790500</v>
      </c>
      <c r="D10" s="80">
        <f>D12+D15+D19+D24+D30+D33+D37+D40+D44+D51+D54</f>
        <v>59610500</v>
      </c>
      <c r="E10" s="80">
        <f>E12+E15+E19+E30+E33+E37+E40+E44+E51+E54</f>
        <v>59610500</v>
      </c>
      <c r="F10" s="9"/>
    </row>
    <row r="11" spans="1:6" ht="15">
      <c r="A11" s="39" t="s">
        <v>16</v>
      </c>
      <c r="B11" s="46" t="s">
        <v>5</v>
      </c>
      <c r="C11" s="50">
        <f>C12+C15+C19</f>
        <v>23590000</v>
      </c>
      <c r="D11" s="50">
        <f>D12+D15+D19</f>
        <v>23600000</v>
      </c>
      <c r="E11" s="50">
        <f>E12+E15+E19</f>
        <v>23600000</v>
      </c>
      <c r="F11" s="9"/>
    </row>
    <row r="12" spans="1:6" ht="15">
      <c r="A12" s="24" t="s">
        <v>28</v>
      </c>
      <c r="B12" s="24" t="s">
        <v>70</v>
      </c>
      <c r="C12" s="51">
        <v>23000000</v>
      </c>
      <c r="D12" s="51">
        <v>23000000</v>
      </c>
      <c r="E12" s="51">
        <v>23000000</v>
      </c>
      <c r="F12" s="10"/>
    </row>
    <row r="13" spans="1:6" ht="15">
      <c r="A13" s="26" t="s">
        <v>71</v>
      </c>
      <c r="B13" s="26" t="s">
        <v>72</v>
      </c>
      <c r="C13" s="51"/>
      <c r="D13" s="51"/>
      <c r="E13" s="51"/>
      <c r="F13" s="10"/>
    </row>
    <row r="14" spans="1:6" ht="15">
      <c r="A14" s="26" t="s">
        <v>73</v>
      </c>
      <c r="B14" s="26" t="s">
        <v>111</v>
      </c>
      <c r="C14" s="51"/>
      <c r="D14" s="51"/>
      <c r="E14" s="51"/>
      <c r="F14" s="10"/>
    </row>
    <row r="15" spans="1:6" ht="15">
      <c r="A15" s="24" t="s">
        <v>63</v>
      </c>
      <c r="B15" s="24" t="s">
        <v>74</v>
      </c>
      <c r="C15" s="51">
        <v>450000</v>
      </c>
      <c r="D15" s="51">
        <v>450000</v>
      </c>
      <c r="E15" s="51">
        <v>450000</v>
      </c>
      <c r="F15" s="10"/>
    </row>
    <row r="16" spans="1:6" ht="15">
      <c r="A16" s="26" t="s">
        <v>75</v>
      </c>
      <c r="B16" s="26" t="s">
        <v>76</v>
      </c>
      <c r="C16" s="51"/>
      <c r="D16" s="25"/>
      <c r="E16" s="51"/>
      <c r="F16" s="10"/>
    </row>
    <row r="17" spans="1:6" ht="15">
      <c r="A17" s="26" t="s">
        <v>77</v>
      </c>
      <c r="B17" s="26" t="s">
        <v>78</v>
      </c>
      <c r="C17" s="51"/>
      <c r="D17" s="25"/>
      <c r="E17" s="51"/>
      <c r="F17" s="10"/>
    </row>
    <row r="18" spans="1:6" ht="15">
      <c r="A18" s="26"/>
      <c r="B18" s="26" t="s">
        <v>79</v>
      </c>
      <c r="C18" s="51"/>
      <c r="D18" s="25"/>
      <c r="E18" s="51"/>
      <c r="F18" s="10"/>
    </row>
    <row r="19" spans="1:6" ht="15">
      <c r="A19" s="24" t="s">
        <v>29</v>
      </c>
      <c r="B19" s="24" t="s">
        <v>80</v>
      </c>
      <c r="C19" s="51">
        <v>140000</v>
      </c>
      <c r="D19" s="25">
        <v>150000</v>
      </c>
      <c r="E19" s="51">
        <v>150000</v>
      </c>
      <c r="F19" s="10"/>
    </row>
    <row r="20" spans="1:6" ht="15">
      <c r="A20" s="26" t="s">
        <v>81</v>
      </c>
      <c r="B20" s="26" t="s">
        <v>82</v>
      </c>
      <c r="C20" s="51"/>
      <c r="D20" s="25"/>
      <c r="E20" s="25"/>
      <c r="F20" s="10"/>
    </row>
    <row r="21" spans="1:6" ht="15">
      <c r="A21" s="26" t="s">
        <v>83</v>
      </c>
      <c r="B21" s="26" t="s">
        <v>84</v>
      </c>
      <c r="C21" s="51"/>
      <c r="D21" s="51"/>
      <c r="E21" s="25"/>
      <c r="F21" s="10"/>
    </row>
    <row r="22" spans="1:6" ht="15">
      <c r="A22" s="26"/>
      <c r="B22" s="26"/>
      <c r="C22" s="51"/>
      <c r="D22" s="25"/>
      <c r="E22" s="25"/>
      <c r="F22" s="10"/>
    </row>
    <row r="23" spans="1:6" ht="26.25">
      <c r="A23" s="24" t="s">
        <v>391</v>
      </c>
      <c r="B23" s="301" t="s">
        <v>392</v>
      </c>
      <c r="C23" s="51"/>
      <c r="D23" s="25"/>
      <c r="E23" s="25"/>
      <c r="F23" s="10"/>
    </row>
    <row r="24" spans="1:6" ht="26.25">
      <c r="A24" s="24" t="s">
        <v>393</v>
      </c>
      <c r="B24" s="300" t="s">
        <v>394</v>
      </c>
      <c r="C24" s="25"/>
      <c r="D24" s="25"/>
      <c r="E24" s="25"/>
      <c r="F24" s="10"/>
    </row>
    <row r="25" spans="1:6" ht="39">
      <c r="A25" s="302" t="s">
        <v>396</v>
      </c>
      <c r="B25" s="300" t="s">
        <v>395</v>
      </c>
      <c r="C25" s="25"/>
      <c r="D25" s="25"/>
      <c r="E25" s="25"/>
      <c r="F25" s="10"/>
    </row>
    <row r="26" spans="1:6" ht="51.75">
      <c r="A26" s="302" t="s">
        <v>398</v>
      </c>
      <c r="B26" s="300" t="s">
        <v>397</v>
      </c>
      <c r="C26" s="25"/>
      <c r="D26" s="25"/>
      <c r="E26" s="25"/>
      <c r="F26" s="10"/>
    </row>
    <row r="27" spans="1:6" ht="51.75">
      <c r="A27" s="302" t="s">
        <v>399</v>
      </c>
      <c r="B27" s="300" t="s">
        <v>402</v>
      </c>
      <c r="C27" s="25"/>
      <c r="D27" s="25"/>
      <c r="E27" s="25"/>
      <c r="F27" s="10"/>
    </row>
    <row r="28" spans="1:6" ht="51.75">
      <c r="A28" s="302" t="s">
        <v>401</v>
      </c>
      <c r="B28" s="300" t="s">
        <v>400</v>
      </c>
      <c r="C28" s="25"/>
      <c r="D28" s="25"/>
      <c r="E28" s="25"/>
      <c r="F28" s="10"/>
    </row>
    <row r="29" spans="1:6" ht="15">
      <c r="A29" s="24" t="s">
        <v>19</v>
      </c>
      <c r="B29" s="163" t="s">
        <v>17</v>
      </c>
      <c r="C29" s="51"/>
      <c r="D29" s="25"/>
      <c r="E29" s="25"/>
      <c r="F29" s="10"/>
    </row>
    <row r="30" spans="1:6" ht="15">
      <c r="A30" s="39" t="s">
        <v>30</v>
      </c>
      <c r="B30" s="46" t="s">
        <v>14</v>
      </c>
      <c r="C30" s="50">
        <v>200000</v>
      </c>
      <c r="D30" s="40">
        <v>210000</v>
      </c>
      <c r="E30" s="40">
        <v>210000</v>
      </c>
      <c r="F30" s="10"/>
    </row>
    <row r="31" spans="1:6" ht="15">
      <c r="A31" s="38" t="s">
        <v>85</v>
      </c>
      <c r="B31" s="46" t="s">
        <v>14</v>
      </c>
      <c r="C31" s="50">
        <v>200000</v>
      </c>
      <c r="D31" s="40">
        <v>210000</v>
      </c>
      <c r="E31" s="40">
        <v>210000</v>
      </c>
      <c r="F31" s="10"/>
    </row>
    <row r="32" spans="1:6" ht="15">
      <c r="A32" s="43" t="s">
        <v>1</v>
      </c>
      <c r="B32" s="45" t="s">
        <v>6</v>
      </c>
      <c r="C32" s="52">
        <f>C33+C36</f>
        <v>21500000</v>
      </c>
      <c r="D32" s="42">
        <f>D33+D36</f>
        <v>21800000</v>
      </c>
      <c r="E32" s="42">
        <f>E33+E36</f>
        <v>21800000</v>
      </c>
      <c r="F32" s="10"/>
    </row>
    <row r="33" spans="1:6" ht="15">
      <c r="A33" s="26" t="s">
        <v>40</v>
      </c>
      <c r="B33" s="24" t="s">
        <v>56</v>
      </c>
      <c r="C33" s="49">
        <v>2500000</v>
      </c>
      <c r="D33" s="25">
        <v>2500000</v>
      </c>
      <c r="E33" s="25">
        <v>2500000</v>
      </c>
      <c r="F33" s="10"/>
    </row>
    <row r="34" spans="1:6" ht="15">
      <c r="A34" s="26"/>
      <c r="B34" s="26" t="s">
        <v>57</v>
      </c>
      <c r="C34" s="51"/>
      <c r="D34" s="25"/>
      <c r="E34" s="25"/>
      <c r="F34" s="10"/>
    </row>
    <row r="35" spans="1:6" ht="15">
      <c r="A35" s="26"/>
      <c r="B35" s="26" t="s">
        <v>58</v>
      </c>
      <c r="C35" s="51"/>
      <c r="D35" s="25"/>
      <c r="E35" s="25"/>
      <c r="F35" s="10"/>
    </row>
    <row r="36" spans="1:6" ht="15">
      <c r="A36" s="39" t="s">
        <v>38</v>
      </c>
      <c r="B36" s="46" t="s">
        <v>7</v>
      </c>
      <c r="C36" s="50">
        <f>C37+C40</f>
        <v>19000000</v>
      </c>
      <c r="D36" s="50">
        <f>D37+D40</f>
        <v>19300000</v>
      </c>
      <c r="E36" s="50">
        <f>E37+E40</f>
        <v>19300000</v>
      </c>
      <c r="F36" s="10"/>
    </row>
    <row r="37" spans="1:6" ht="15">
      <c r="A37" s="24" t="s">
        <v>32</v>
      </c>
      <c r="B37" s="26" t="s">
        <v>41</v>
      </c>
      <c r="C37" s="51">
        <v>3000000</v>
      </c>
      <c r="D37" s="51">
        <v>3100000</v>
      </c>
      <c r="E37" s="51">
        <v>3100000</v>
      </c>
      <c r="F37" s="10"/>
    </row>
    <row r="38" spans="1:6" ht="15">
      <c r="A38" s="26" t="s">
        <v>86</v>
      </c>
      <c r="B38" s="26" t="s">
        <v>405</v>
      </c>
      <c r="C38" s="53"/>
      <c r="D38" s="53"/>
      <c r="E38" s="53"/>
      <c r="F38" s="10"/>
    </row>
    <row r="39" spans="1:6" ht="26.25">
      <c r="A39" s="26" t="s">
        <v>87</v>
      </c>
      <c r="B39" s="300" t="s">
        <v>404</v>
      </c>
      <c r="C39" s="53"/>
      <c r="D39" s="53"/>
      <c r="E39" s="53"/>
      <c r="F39" s="10"/>
    </row>
    <row r="40" spans="1:6" ht="15">
      <c r="A40" s="24" t="s">
        <v>31</v>
      </c>
      <c r="B40" s="26" t="s">
        <v>41</v>
      </c>
      <c r="C40" s="51">
        <v>16000000</v>
      </c>
      <c r="D40" s="51">
        <v>16200000</v>
      </c>
      <c r="E40" s="51">
        <v>16200000</v>
      </c>
      <c r="F40" s="10"/>
    </row>
    <row r="41" spans="1:6" ht="15">
      <c r="A41" s="26" t="s">
        <v>88</v>
      </c>
      <c r="B41" s="26" t="s">
        <v>42</v>
      </c>
      <c r="C41" s="53"/>
      <c r="D41" s="53"/>
      <c r="E41" s="53"/>
      <c r="F41" s="10"/>
    </row>
    <row r="42" spans="1:6" ht="26.25">
      <c r="A42" s="26" t="s">
        <v>403</v>
      </c>
      <c r="B42" s="300" t="s">
        <v>404</v>
      </c>
      <c r="C42" s="51"/>
      <c r="D42" s="51"/>
      <c r="E42" s="51"/>
      <c r="F42" s="10"/>
    </row>
    <row r="43" spans="1:6" ht="15">
      <c r="A43" s="39"/>
      <c r="B43" s="46" t="s">
        <v>89</v>
      </c>
      <c r="C43" s="50">
        <f>C44+C51</f>
        <v>10500500</v>
      </c>
      <c r="D43" s="50">
        <f>D44+D51</f>
        <v>11000500</v>
      </c>
      <c r="E43" s="50">
        <f>E44+E51</f>
        <v>11000500</v>
      </c>
      <c r="F43" s="10"/>
    </row>
    <row r="44" spans="1:6" ht="15">
      <c r="A44" s="24" t="s">
        <v>462</v>
      </c>
      <c r="B44" s="81" t="s">
        <v>43</v>
      </c>
      <c r="C44" s="51">
        <v>10500000</v>
      </c>
      <c r="D44" s="51">
        <v>11000000</v>
      </c>
      <c r="E44" s="51">
        <v>11000000</v>
      </c>
      <c r="F44" s="10"/>
    </row>
    <row r="45" spans="1:6" ht="15">
      <c r="A45" s="26"/>
      <c r="B45" s="81" t="s">
        <v>44</v>
      </c>
      <c r="C45" s="51"/>
      <c r="D45" s="51"/>
      <c r="E45" s="51"/>
      <c r="F45" s="10"/>
    </row>
    <row r="46" spans="1:6" ht="15">
      <c r="A46" s="26"/>
      <c r="B46" s="81" t="s">
        <v>45</v>
      </c>
      <c r="C46" s="51"/>
      <c r="D46" s="51"/>
      <c r="E46" s="51"/>
      <c r="F46" s="10"/>
    </row>
    <row r="47" spans="1:6" ht="15">
      <c r="A47" s="26"/>
      <c r="B47" s="81" t="s">
        <v>46</v>
      </c>
      <c r="C47" s="51"/>
      <c r="D47" s="51"/>
      <c r="E47" s="51"/>
      <c r="F47" s="10"/>
    </row>
    <row r="48" spans="1:6" ht="15">
      <c r="A48" s="26"/>
      <c r="B48" s="81" t="s">
        <v>47</v>
      </c>
      <c r="C48" s="51"/>
      <c r="D48" s="51"/>
      <c r="E48" s="51"/>
      <c r="F48" s="10"/>
    </row>
    <row r="49" spans="1:6" ht="15">
      <c r="A49" s="24" t="s">
        <v>463</v>
      </c>
      <c r="B49" s="81" t="s">
        <v>90</v>
      </c>
      <c r="C49" s="51"/>
      <c r="D49" s="51"/>
      <c r="E49" s="51"/>
      <c r="F49" s="10"/>
    </row>
    <row r="50" spans="1:6" ht="15">
      <c r="A50" s="26"/>
      <c r="B50" s="81" t="s">
        <v>91</v>
      </c>
      <c r="C50" s="51"/>
      <c r="D50" s="51"/>
      <c r="E50" s="51"/>
      <c r="F50" s="10"/>
    </row>
    <row r="51" spans="1:6" ht="15">
      <c r="A51" s="39" t="s">
        <v>464</v>
      </c>
      <c r="B51" s="46" t="s">
        <v>51</v>
      </c>
      <c r="C51" s="50">
        <v>500</v>
      </c>
      <c r="D51" s="50">
        <v>500</v>
      </c>
      <c r="E51" s="50">
        <v>500</v>
      </c>
      <c r="F51" s="10"/>
    </row>
    <row r="52" spans="1:6" ht="15">
      <c r="A52" s="26"/>
      <c r="B52" s="26" t="s">
        <v>482</v>
      </c>
      <c r="C52" s="51"/>
      <c r="D52" s="25"/>
      <c r="E52" s="25"/>
      <c r="F52" s="10"/>
    </row>
    <row r="53" spans="1:6" ht="15">
      <c r="A53" s="26"/>
      <c r="B53" s="26" t="s">
        <v>483</v>
      </c>
      <c r="C53" s="51"/>
      <c r="D53" s="25"/>
      <c r="E53" s="25"/>
      <c r="F53" s="10"/>
    </row>
    <row r="54" spans="1:6" ht="15">
      <c r="A54" s="38" t="s">
        <v>64</v>
      </c>
      <c r="B54" s="39" t="s">
        <v>92</v>
      </c>
      <c r="C54" s="51">
        <v>3000000</v>
      </c>
      <c r="D54" s="25">
        <v>3000000</v>
      </c>
      <c r="E54" s="25">
        <v>3000000</v>
      </c>
      <c r="F54" s="10"/>
    </row>
    <row r="55" spans="1:6" ht="15">
      <c r="A55" s="26"/>
      <c r="B55" s="24" t="s">
        <v>93</v>
      </c>
      <c r="C55" s="51"/>
      <c r="D55" s="25"/>
      <c r="E55" s="25"/>
      <c r="F55" s="10"/>
    </row>
    <row r="56" spans="1:6" ht="15">
      <c r="A56" s="24" t="s">
        <v>465</v>
      </c>
      <c r="B56" s="26" t="s">
        <v>478</v>
      </c>
      <c r="C56" s="51">
        <v>3000000</v>
      </c>
      <c r="D56" s="27">
        <v>3000000</v>
      </c>
      <c r="E56" s="27">
        <v>3000000</v>
      </c>
      <c r="F56" s="10"/>
    </row>
    <row r="57" spans="1:6" ht="15">
      <c r="A57" s="24"/>
      <c r="B57" s="26" t="s">
        <v>479</v>
      </c>
      <c r="C57" s="51"/>
      <c r="D57" s="25"/>
      <c r="E57" s="25"/>
      <c r="F57" s="10"/>
    </row>
    <row r="58" spans="1:6" ht="15">
      <c r="A58" s="24"/>
      <c r="B58" s="26" t="s">
        <v>94</v>
      </c>
      <c r="C58" s="51"/>
      <c r="D58" s="25"/>
      <c r="E58" s="25"/>
      <c r="F58" s="10"/>
    </row>
    <row r="59" spans="1:6" ht="15">
      <c r="A59" s="24" t="s">
        <v>49</v>
      </c>
      <c r="B59" s="24" t="s">
        <v>59</v>
      </c>
      <c r="C59" s="54"/>
      <c r="D59" s="28"/>
      <c r="E59" s="28"/>
      <c r="F59" s="10"/>
    </row>
    <row r="60" spans="1:6" ht="15">
      <c r="A60" s="24"/>
      <c r="B60" s="24" t="s">
        <v>48</v>
      </c>
      <c r="C60" s="48"/>
      <c r="D60" s="24"/>
      <c r="E60" s="24"/>
      <c r="F60" s="11"/>
    </row>
    <row r="61" spans="1:6" ht="15">
      <c r="A61" s="44" t="s">
        <v>39</v>
      </c>
      <c r="B61" s="44" t="s">
        <v>480</v>
      </c>
      <c r="C61" s="47"/>
      <c r="D61" s="47"/>
      <c r="E61" s="47"/>
      <c r="F61" s="12"/>
    </row>
    <row r="62" spans="1:6" ht="15">
      <c r="A62" s="24"/>
      <c r="B62" s="26" t="s">
        <v>481</v>
      </c>
      <c r="C62" s="48"/>
      <c r="D62" s="48"/>
      <c r="E62" s="48"/>
      <c r="F62" s="11"/>
    </row>
    <row r="63" spans="1:6" ht="15">
      <c r="A63" s="24"/>
      <c r="B63" s="24" t="s">
        <v>59</v>
      </c>
      <c r="C63" s="48"/>
      <c r="D63" s="48"/>
      <c r="E63" s="48"/>
      <c r="F63" s="11"/>
    </row>
    <row r="64" spans="1:6" ht="15">
      <c r="A64" s="24" t="s">
        <v>95</v>
      </c>
      <c r="B64" s="26" t="s">
        <v>96</v>
      </c>
      <c r="C64" s="48"/>
      <c r="D64" s="48"/>
      <c r="E64" s="48"/>
      <c r="F64" s="13"/>
    </row>
    <row r="65" spans="1:6" ht="15">
      <c r="A65" s="24"/>
      <c r="B65" s="26" t="s">
        <v>97</v>
      </c>
      <c r="C65" s="48"/>
      <c r="D65" s="48"/>
      <c r="E65" s="48"/>
      <c r="F65" s="13"/>
    </row>
    <row r="66" spans="1:6" ht="39">
      <c r="A66" s="24" t="s">
        <v>95</v>
      </c>
      <c r="B66" s="300" t="s">
        <v>415</v>
      </c>
      <c r="C66" s="48"/>
      <c r="D66" s="48"/>
      <c r="E66" s="48"/>
      <c r="F66" s="13"/>
    </row>
    <row r="67" spans="1:6" ht="15">
      <c r="A67" s="24" t="s">
        <v>95</v>
      </c>
      <c r="B67" s="26" t="s">
        <v>98</v>
      </c>
      <c r="C67" s="48"/>
      <c r="D67" s="48"/>
      <c r="E67" s="48"/>
      <c r="F67" s="14"/>
    </row>
    <row r="68" spans="1:6" ht="15">
      <c r="A68" s="24"/>
      <c r="B68" s="26" t="s">
        <v>470</v>
      </c>
      <c r="C68" s="48"/>
      <c r="D68" s="48"/>
      <c r="E68" s="48"/>
      <c r="F68" s="15"/>
    </row>
    <row r="69" spans="1:6" ht="15">
      <c r="A69" s="24" t="s">
        <v>55</v>
      </c>
      <c r="B69" s="24" t="s">
        <v>54</v>
      </c>
      <c r="C69" s="48"/>
      <c r="D69" s="48"/>
      <c r="E69" s="48"/>
      <c r="F69" s="15"/>
    </row>
    <row r="70" spans="1:6" ht="15">
      <c r="A70" s="24"/>
      <c r="B70" s="26" t="s">
        <v>99</v>
      </c>
      <c r="C70" s="48"/>
      <c r="D70" s="48"/>
      <c r="E70" s="48"/>
      <c r="F70" s="15"/>
    </row>
    <row r="71" spans="1:6" ht="15">
      <c r="A71" s="24" t="s">
        <v>60</v>
      </c>
      <c r="B71" s="24" t="s">
        <v>61</v>
      </c>
      <c r="C71" s="48"/>
      <c r="D71" s="30"/>
      <c r="E71" s="30"/>
      <c r="F71" s="15"/>
    </row>
    <row r="72" spans="1:6" ht="15">
      <c r="A72" s="24"/>
      <c r="B72" s="26" t="s">
        <v>62</v>
      </c>
      <c r="C72" s="48"/>
      <c r="D72" s="30"/>
      <c r="E72" s="30"/>
      <c r="F72" s="15"/>
    </row>
    <row r="73" spans="1:6" ht="15">
      <c r="A73" s="24" t="s">
        <v>100</v>
      </c>
      <c r="B73" s="26" t="s">
        <v>101</v>
      </c>
      <c r="C73" s="51"/>
      <c r="D73" s="31"/>
      <c r="E73" s="31"/>
      <c r="F73" s="15"/>
    </row>
    <row r="74" spans="1:6" ht="15">
      <c r="A74" s="24" t="s">
        <v>466</v>
      </c>
      <c r="B74" s="24" t="s">
        <v>471</v>
      </c>
      <c r="C74" s="49"/>
      <c r="D74" s="31"/>
      <c r="E74" s="31"/>
      <c r="F74" s="15"/>
    </row>
    <row r="75" spans="1:6" ht="15">
      <c r="A75" s="24"/>
      <c r="B75" s="26" t="s">
        <v>102</v>
      </c>
      <c r="C75" s="49"/>
      <c r="D75" s="31"/>
      <c r="E75" s="31"/>
      <c r="F75" s="15"/>
    </row>
    <row r="76" spans="1:6" ht="15">
      <c r="A76" s="24"/>
      <c r="B76" s="26" t="s">
        <v>103</v>
      </c>
      <c r="C76" s="49"/>
      <c r="D76" s="31"/>
      <c r="E76" s="31"/>
      <c r="F76" s="16"/>
    </row>
    <row r="77" spans="1:6" ht="15">
      <c r="A77" s="24" t="s">
        <v>104</v>
      </c>
      <c r="B77" s="26" t="s">
        <v>105</v>
      </c>
      <c r="C77" s="49"/>
      <c r="D77" s="31"/>
      <c r="E77" s="31"/>
      <c r="F77" s="16"/>
    </row>
    <row r="78" spans="1:6" ht="15">
      <c r="A78" s="26"/>
      <c r="B78" s="26" t="s">
        <v>106</v>
      </c>
      <c r="C78" s="49"/>
      <c r="D78" s="31"/>
      <c r="E78" s="31"/>
      <c r="F78" s="15"/>
    </row>
    <row r="79" spans="1:5" ht="15">
      <c r="A79" s="24" t="s">
        <v>112</v>
      </c>
      <c r="B79" s="26"/>
      <c r="C79" s="80">
        <f>C12+C15+C19+C25+C26+C27+C28+C30+C33+C37+C40+C44+C51+C54+C61+C69</f>
        <v>58790500</v>
      </c>
      <c r="D79" s="80">
        <f>D12+D15+D19+D25+D26+D27+D28+D30+D33+D37+D40+D43+D54+D61+D69</f>
        <v>59610500</v>
      </c>
      <c r="E79" s="80">
        <f>E12+E15+E19+E30+E33+E37+E40+E44+E51+E54</f>
        <v>59610500</v>
      </c>
    </row>
    <row r="80" spans="1:5" ht="15">
      <c r="A80" s="2"/>
      <c r="B80" s="2"/>
      <c r="C80" s="2"/>
      <c r="D80" s="2"/>
      <c r="E8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3.140625" style="0" customWidth="1"/>
    <col min="2" max="3" width="10.8515625" style="0" customWidth="1"/>
    <col min="4" max="4" width="13.8515625" style="0" customWidth="1"/>
    <col min="5" max="5" width="10.421875" style="0" customWidth="1"/>
    <col min="6" max="6" width="12.8515625" style="0" customWidth="1"/>
  </cols>
  <sheetData>
    <row r="2" spans="1:6" ht="12.75">
      <c r="A2" s="313" t="s">
        <v>191</v>
      </c>
      <c r="B2" s="314"/>
      <c r="C2" s="314"/>
      <c r="D2" s="314"/>
      <c r="E2" s="314"/>
      <c r="F2" s="314"/>
    </row>
    <row r="3" spans="1:6" ht="12.75">
      <c r="A3" s="313" t="s">
        <v>521</v>
      </c>
      <c r="B3" s="314"/>
      <c r="C3" s="314"/>
      <c r="D3" s="314"/>
      <c r="E3" s="314"/>
      <c r="F3" s="314"/>
    </row>
    <row r="4" spans="1:6" ht="12.75">
      <c r="A4" s="315" t="s">
        <v>472</v>
      </c>
      <c r="B4" s="314"/>
      <c r="C4" s="314"/>
      <c r="D4" s="314"/>
      <c r="E4" s="314"/>
      <c r="F4" s="314"/>
    </row>
    <row r="5" spans="1:6" ht="12.75">
      <c r="A5" s="314"/>
      <c r="B5" s="314"/>
      <c r="C5" s="314"/>
      <c r="D5" s="314"/>
      <c r="E5" s="314"/>
      <c r="F5" s="316" t="s">
        <v>210</v>
      </c>
    </row>
    <row r="6" spans="1:6" ht="12.75">
      <c r="A6" s="317" t="s">
        <v>20</v>
      </c>
      <c r="B6" s="318" t="s">
        <v>145</v>
      </c>
      <c r="C6" s="318" t="s">
        <v>22</v>
      </c>
      <c r="D6" s="318" t="s">
        <v>24</v>
      </c>
      <c r="E6" s="318" t="s">
        <v>13</v>
      </c>
      <c r="F6" s="318" t="s">
        <v>3</v>
      </c>
    </row>
    <row r="7" spans="1:6" ht="12.75">
      <c r="A7" s="317" t="s">
        <v>21</v>
      </c>
      <c r="B7" s="318" t="s">
        <v>37</v>
      </c>
      <c r="C7" s="318" t="s">
        <v>23</v>
      </c>
      <c r="D7" s="318" t="s">
        <v>25</v>
      </c>
      <c r="E7" s="318" t="s">
        <v>26</v>
      </c>
      <c r="F7" s="318" t="s">
        <v>109</v>
      </c>
    </row>
    <row r="8" spans="1:6" ht="12.75">
      <c r="A8" s="317" t="s">
        <v>199</v>
      </c>
      <c r="B8" s="319" t="s">
        <v>52</v>
      </c>
      <c r="C8" s="319" t="s">
        <v>36</v>
      </c>
      <c r="D8" s="320"/>
      <c r="E8" s="321"/>
      <c r="F8" s="321">
        <f>F9+F13+F18+F25+F31+F24</f>
        <v>15285523</v>
      </c>
    </row>
    <row r="9" spans="1:6" ht="12.75">
      <c r="A9" s="322" t="s">
        <v>257</v>
      </c>
      <c r="B9" s="323" t="s">
        <v>52</v>
      </c>
      <c r="C9" s="323" t="s">
        <v>34</v>
      </c>
      <c r="D9" s="324"/>
      <c r="E9" s="325"/>
      <c r="F9" s="325">
        <v>787233</v>
      </c>
    </row>
    <row r="10" spans="1:6" ht="12.75">
      <c r="A10" s="326" t="s">
        <v>226</v>
      </c>
      <c r="B10" s="327" t="s">
        <v>52</v>
      </c>
      <c r="C10" s="327" t="s">
        <v>34</v>
      </c>
      <c r="D10" s="328">
        <v>8118021</v>
      </c>
      <c r="E10" s="329"/>
      <c r="F10" s="329">
        <f>F11</f>
        <v>787233</v>
      </c>
    </row>
    <row r="11" spans="1:6" ht="19.5" customHeight="1">
      <c r="A11" s="330" t="s">
        <v>258</v>
      </c>
      <c r="B11" s="331" t="s">
        <v>52</v>
      </c>
      <c r="C11" s="331" t="s">
        <v>34</v>
      </c>
      <c r="D11" s="332">
        <v>8118021</v>
      </c>
      <c r="E11" s="333" t="s">
        <v>116</v>
      </c>
      <c r="F11" s="333">
        <f>F12</f>
        <v>787233</v>
      </c>
    </row>
    <row r="12" spans="1:6" ht="12.75">
      <c r="A12" s="330" t="s">
        <v>258</v>
      </c>
      <c r="B12" s="327" t="s">
        <v>52</v>
      </c>
      <c r="C12" s="327" t="s">
        <v>34</v>
      </c>
      <c r="D12" s="334" t="s">
        <v>115</v>
      </c>
      <c r="E12" s="334" t="s">
        <v>253</v>
      </c>
      <c r="F12" s="329">
        <v>787233</v>
      </c>
    </row>
    <row r="13" spans="1:6" ht="12.75">
      <c r="A13" s="322" t="s">
        <v>135</v>
      </c>
      <c r="B13" s="323" t="s">
        <v>52</v>
      </c>
      <c r="C13" s="323" t="s">
        <v>8</v>
      </c>
      <c r="D13" s="324"/>
      <c r="E13" s="325"/>
      <c r="F13" s="325">
        <v>150000</v>
      </c>
    </row>
    <row r="14" spans="1:6" ht="12.75">
      <c r="A14" s="335" t="s">
        <v>227</v>
      </c>
      <c r="B14" s="336" t="s">
        <v>52</v>
      </c>
      <c r="C14" s="336" t="s">
        <v>8</v>
      </c>
      <c r="D14" s="337" t="s">
        <v>136</v>
      </c>
      <c r="E14" s="336"/>
      <c r="F14" s="338">
        <f>F15</f>
        <v>150000</v>
      </c>
    </row>
    <row r="15" spans="1:6" ht="15.75" customHeight="1">
      <c r="A15" s="335" t="s">
        <v>227</v>
      </c>
      <c r="B15" s="336" t="s">
        <v>52</v>
      </c>
      <c r="C15" s="336" t="s">
        <v>8</v>
      </c>
      <c r="D15" s="337" t="s">
        <v>228</v>
      </c>
      <c r="E15" s="336"/>
      <c r="F15" s="336">
        <f>F16</f>
        <v>150000</v>
      </c>
    </row>
    <row r="16" spans="1:6" ht="12.75">
      <c r="A16" s="335" t="s">
        <v>227</v>
      </c>
      <c r="B16" s="331" t="s">
        <v>52</v>
      </c>
      <c r="C16" s="331" t="s">
        <v>8</v>
      </c>
      <c r="D16" s="332" t="s">
        <v>228</v>
      </c>
      <c r="E16" s="331" t="s">
        <v>114</v>
      </c>
      <c r="F16" s="331">
        <f>F17</f>
        <v>150000</v>
      </c>
    </row>
    <row r="17" spans="1:6" ht="12.75">
      <c r="A17" s="335" t="s">
        <v>227</v>
      </c>
      <c r="B17" s="336" t="s">
        <v>52</v>
      </c>
      <c r="C17" s="336" t="s">
        <v>8</v>
      </c>
      <c r="D17" s="337" t="s">
        <v>228</v>
      </c>
      <c r="E17" s="336" t="s">
        <v>252</v>
      </c>
      <c r="F17" s="336">
        <v>150000</v>
      </c>
    </row>
    <row r="18" spans="1:6" ht="17.25" customHeight="1">
      <c r="A18" s="339" t="s">
        <v>137</v>
      </c>
      <c r="B18" s="323" t="s">
        <v>52</v>
      </c>
      <c r="C18" s="325" t="s">
        <v>9</v>
      </c>
      <c r="D18" s="325"/>
      <c r="E18" s="325"/>
      <c r="F18" s="325">
        <f>F20+F22</f>
        <v>11357470</v>
      </c>
    </row>
    <row r="19" spans="1:6" ht="25.5">
      <c r="A19" s="340" t="s">
        <v>231</v>
      </c>
      <c r="B19" s="327" t="s">
        <v>52</v>
      </c>
      <c r="C19" s="334" t="s">
        <v>9</v>
      </c>
      <c r="D19" s="334" t="s">
        <v>119</v>
      </c>
      <c r="E19" s="334"/>
      <c r="F19" s="341">
        <f>F20+F22</f>
        <v>11357470</v>
      </c>
    </row>
    <row r="20" spans="1:6" ht="25.5">
      <c r="A20" s="340" t="s">
        <v>231</v>
      </c>
      <c r="B20" s="331" t="s">
        <v>52</v>
      </c>
      <c r="C20" s="333" t="s">
        <v>9</v>
      </c>
      <c r="D20" s="333" t="s">
        <v>119</v>
      </c>
      <c r="E20" s="333" t="s">
        <v>116</v>
      </c>
      <c r="F20" s="331">
        <v>7566670</v>
      </c>
    </row>
    <row r="21" spans="1:6" ht="25.5">
      <c r="A21" s="340" t="s">
        <v>231</v>
      </c>
      <c r="B21" s="327" t="s">
        <v>52</v>
      </c>
      <c r="C21" s="334" t="s">
        <v>9</v>
      </c>
      <c r="D21" s="334" t="s">
        <v>119</v>
      </c>
      <c r="E21" s="334" t="s">
        <v>253</v>
      </c>
      <c r="F21" s="334">
        <v>7566670</v>
      </c>
    </row>
    <row r="22" spans="1:6" ht="25.5">
      <c r="A22" s="340" t="s">
        <v>231</v>
      </c>
      <c r="B22" s="331" t="s">
        <v>52</v>
      </c>
      <c r="C22" s="333" t="s">
        <v>9</v>
      </c>
      <c r="D22" s="333" t="s">
        <v>119</v>
      </c>
      <c r="E22" s="333" t="s">
        <v>114</v>
      </c>
      <c r="F22" s="333">
        <f>F23</f>
        <v>3790800</v>
      </c>
    </row>
    <row r="23" spans="1:6" ht="29.25" customHeight="1">
      <c r="A23" s="340" t="s">
        <v>231</v>
      </c>
      <c r="B23" s="327" t="s">
        <v>52</v>
      </c>
      <c r="C23" s="334" t="s">
        <v>9</v>
      </c>
      <c r="D23" s="334" t="s">
        <v>119</v>
      </c>
      <c r="E23" s="334" t="s">
        <v>252</v>
      </c>
      <c r="F23" s="334">
        <v>3790800</v>
      </c>
    </row>
    <row r="24" spans="1:6" ht="21" customHeight="1">
      <c r="A24" s="342" t="s">
        <v>421</v>
      </c>
      <c r="B24" s="327" t="s">
        <v>52</v>
      </c>
      <c r="C24" s="334" t="s">
        <v>9</v>
      </c>
      <c r="D24" s="334" t="s">
        <v>422</v>
      </c>
      <c r="E24" s="334"/>
      <c r="F24" s="334"/>
    </row>
    <row r="25" spans="1:6" ht="12.75">
      <c r="A25" s="343" t="s">
        <v>10</v>
      </c>
      <c r="B25" s="325" t="s">
        <v>52</v>
      </c>
      <c r="C25" s="325" t="s">
        <v>69</v>
      </c>
      <c r="D25" s="325"/>
      <c r="E25" s="344"/>
      <c r="F25" s="325">
        <f>F26</f>
        <v>500000</v>
      </c>
    </row>
    <row r="26" spans="1:6" ht="12.75">
      <c r="A26" s="345" t="s">
        <v>229</v>
      </c>
      <c r="B26" s="338" t="s">
        <v>52</v>
      </c>
      <c r="C26" s="338" t="s">
        <v>69</v>
      </c>
      <c r="D26" s="338" t="s">
        <v>209</v>
      </c>
      <c r="E26" s="338"/>
      <c r="F26" s="338">
        <f>F27</f>
        <v>500000</v>
      </c>
    </row>
    <row r="27" spans="1:6" ht="12.75">
      <c r="A27" s="345" t="s">
        <v>230</v>
      </c>
      <c r="B27" s="338" t="s">
        <v>52</v>
      </c>
      <c r="C27" s="338" t="s">
        <v>69</v>
      </c>
      <c r="D27" s="338" t="s">
        <v>118</v>
      </c>
      <c r="E27" s="338"/>
      <c r="F27" s="338">
        <f>F28</f>
        <v>500000</v>
      </c>
    </row>
    <row r="28" spans="1:6" ht="13.5" customHeight="1">
      <c r="A28" s="346" t="s">
        <v>232</v>
      </c>
      <c r="B28" s="327" t="s">
        <v>52</v>
      </c>
      <c r="C28" s="334" t="s">
        <v>69</v>
      </c>
      <c r="D28" s="334" t="s">
        <v>233</v>
      </c>
      <c r="E28" s="334"/>
      <c r="F28" s="334">
        <f>F29</f>
        <v>500000</v>
      </c>
    </row>
    <row r="29" spans="1:6" ht="13.5" customHeight="1">
      <c r="A29" s="346" t="s">
        <v>232</v>
      </c>
      <c r="B29" s="331" t="s">
        <v>52</v>
      </c>
      <c r="C29" s="333" t="s">
        <v>69</v>
      </c>
      <c r="D29" s="333" t="s">
        <v>233</v>
      </c>
      <c r="E29" s="333" t="s">
        <v>185</v>
      </c>
      <c r="F29" s="333">
        <f>F30</f>
        <v>500000</v>
      </c>
    </row>
    <row r="30" spans="1:6" ht="12.75">
      <c r="A30" s="347" t="s">
        <v>213</v>
      </c>
      <c r="B30" s="327" t="s">
        <v>52</v>
      </c>
      <c r="C30" s="334" t="s">
        <v>69</v>
      </c>
      <c r="D30" s="334" t="s">
        <v>233</v>
      </c>
      <c r="E30" s="334" t="s">
        <v>185</v>
      </c>
      <c r="F30" s="334">
        <v>500000</v>
      </c>
    </row>
    <row r="31" spans="1:6" ht="12.75">
      <c r="A31" s="343" t="s">
        <v>139</v>
      </c>
      <c r="B31" s="323" t="s">
        <v>52</v>
      </c>
      <c r="C31" s="325" t="s">
        <v>68</v>
      </c>
      <c r="D31" s="325"/>
      <c r="E31" s="325"/>
      <c r="F31" s="325">
        <f>F32+F37</f>
        <v>2490820</v>
      </c>
    </row>
    <row r="32" spans="1:6" s="157" customFormat="1" ht="12.75">
      <c r="A32" s="348" t="s">
        <v>235</v>
      </c>
      <c r="B32" s="336" t="s">
        <v>52</v>
      </c>
      <c r="C32" s="338" t="s">
        <v>68</v>
      </c>
      <c r="D32" s="338" t="s">
        <v>211</v>
      </c>
      <c r="E32" s="338"/>
      <c r="F32" s="349">
        <f>F33</f>
        <v>0</v>
      </c>
    </row>
    <row r="33" spans="1:6" ht="12.75">
      <c r="A33" s="340" t="s">
        <v>234</v>
      </c>
      <c r="B33" s="327" t="s">
        <v>52</v>
      </c>
      <c r="C33" s="334" t="s">
        <v>68</v>
      </c>
      <c r="D33" s="334" t="s">
        <v>211</v>
      </c>
      <c r="E33" s="334"/>
      <c r="F33" s="334">
        <f>F34</f>
        <v>0</v>
      </c>
    </row>
    <row r="34" spans="1:6" ht="25.5" customHeight="1">
      <c r="A34" s="350" t="s">
        <v>214</v>
      </c>
      <c r="B34" s="336" t="s">
        <v>52</v>
      </c>
      <c r="C34" s="338" t="s">
        <v>68</v>
      </c>
      <c r="D34" s="338" t="s">
        <v>251</v>
      </c>
      <c r="E34" s="338"/>
      <c r="F34" s="338">
        <f>F35</f>
        <v>0</v>
      </c>
    </row>
    <row r="35" spans="1:6" s="157" customFormat="1" ht="15.75" customHeight="1">
      <c r="A35" s="350" t="s">
        <v>214</v>
      </c>
      <c r="B35" s="331" t="s">
        <v>52</v>
      </c>
      <c r="C35" s="333" t="s">
        <v>68</v>
      </c>
      <c r="D35" s="333" t="s">
        <v>251</v>
      </c>
      <c r="E35" s="333" t="s">
        <v>114</v>
      </c>
      <c r="F35" s="333">
        <f>F36</f>
        <v>0</v>
      </c>
    </row>
    <row r="36" spans="1:6" ht="30" customHeight="1">
      <c r="A36" s="350" t="s">
        <v>214</v>
      </c>
      <c r="B36" s="327" t="s">
        <v>52</v>
      </c>
      <c r="C36" s="329" t="s">
        <v>68</v>
      </c>
      <c r="D36" s="329" t="s">
        <v>251</v>
      </c>
      <c r="E36" s="329" t="s">
        <v>252</v>
      </c>
      <c r="F36" s="329"/>
    </row>
    <row r="37" spans="1:6" ht="18.75" customHeight="1">
      <c r="A37" s="351" t="s">
        <v>271</v>
      </c>
      <c r="B37" s="327" t="s">
        <v>52</v>
      </c>
      <c r="C37" s="329" t="s">
        <v>68</v>
      </c>
      <c r="D37" s="329" t="s">
        <v>176</v>
      </c>
      <c r="E37" s="329"/>
      <c r="F37" s="321">
        <f>F38</f>
        <v>2490820</v>
      </c>
    </row>
    <row r="38" spans="1:6" ht="21" customHeight="1">
      <c r="A38" s="352" t="s">
        <v>259</v>
      </c>
      <c r="B38" s="327" t="s">
        <v>52</v>
      </c>
      <c r="C38" s="329" t="s">
        <v>68</v>
      </c>
      <c r="D38" s="329" t="s">
        <v>254</v>
      </c>
      <c r="E38" s="329"/>
      <c r="F38" s="329">
        <v>2490820</v>
      </c>
    </row>
    <row r="39" spans="1:6" ht="26.25" customHeight="1">
      <c r="A39" s="352" t="s">
        <v>259</v>
      </c>
      <c r="B39" s="327" t="s">
        <v>52</v>
      </c>
      <c r="C39" s="329" t="s">
        <v>68</v>
      </c>
      <c r="D39" s="329" t="s">
        <v>254</v>
      </c>
      <c r="E39" s="329"/>
      <c r="F39" s="329">
        <f>F40+F42</f>
        <v>2492320</v>
      </c>
    </row>
    <row r="40" spans="1:6" ht="22.5" customHeight="1">
      <c r="A40" s="352" t="s">
        <v>259</v>
      </c>
      <c r="B40" s="331" t="s">
        <v>52</v>
      </c>
      <c r="C40" s="333" t="s">
        <v>68</v>
      </c>
      <c r="D40" s="333" t="s">
        <v>254</v>
      </c>
      <c r="E40" s="333" t="s">
        <v>255</v>
      </c>
      <c r="F40" s="333">
        <f>F41</f>
        <v>2460820</v>
      </c>
    </row>
    <row r="41" spans="1:6" ht="16.5" customHeight="1">
      <c r="A41" s="352" t="s">
        <v>259</v>
      </c>
      <c r="B41" s="327" t="s">
        <v>52</v>
      </c>
      <c r="C41" s="329" t="s">
        <v>68</v>
      </c>
      <c r="D41" s="329" t="s">
        <v>254</v>
      </c>
      <c r="E41" s="329" t="s">
        <v>255</v>
      </c>
      <c r="F41" s="329">
        <v>2460820</v>
      </c>
    </row>
    <row r="42" spans="1:6" ht="16.5" customHeight="1">
      <c r="A42" s="352" t="s">
        <v>259</v>
      </c>
      <c r="B42" s="331" t="s">
        <v>52</v>
      </c>
      <c r="C42" s="333" t="s">
        <v>68</v>
      </c>
      <c r="D42" s="333" t="s">
        <v>254</v>
      </c>
      <c r="E42" s="333" t="s">
        <v>114</v>
      </c>
      <c r="F42" s="333">
        <v>31500</v>
      </c>
    </row>
    <row r="43" spans="1:6" ht="16.5" customHeight="1">
      <c r="A43" s="352" t="s">
        <v>259</v>
      </c>
      <c r="B43" s="327" t="s">
        <v>52</v>
      </c>
      <c r="C43" s="329" t="s">
        <v>68</v>
      </c>
      <c r="D43" s="329" t="s">
        <v>254</v>
      </c>
      <c r="E43" s="329" t="s">
        <v>252</v>
      </c>
      <c r="F43" s="329">
        <v>31500</v>
      </c>
    </row>
    <row r="44" spans="1:6" ht="16.5" customHeight="1">
      <c r="A44" s="353" t="s">
        <v>274</v>
      </c>
      <c r="B44" s="327" t="s">
        <v>52</v>
      </c>
      <c r="C44" s="329" t="s">
        <v>272</v>
      </c>
      <c r="D44" s="329" t="s">
        <v>273</v>
      </c>
      <c r="E44" s="329" t="s">
        <v>114</v>
      </c>
      <c r="F44" s="321"/>
    </row>
    <row r="45" spans="1:6" ht="16.5" customHeight="1">
      <c r="A45" s="354" t="s">
        <v>275</v>
      </c>
      <c r="B45" s="327" t="s">
        <v>52</v>
      </c>
      <c r="C45" s="329" t="s">
        <v>272</v>
      </c>
      <c r="D45" s="329" t="s">
        <v>273</v>
      </c>
      <c r="E45" s="329" t="s">
        <v>252</v>
      </c>
      <c r="F45" s="329"/>
    </row>
    <row r="46" spans="1:6" ht="16.5" customHeight="1">
      <c r="A46" s="353" t="s">
        <v>276</v>
      </c>
      <c r="B46" s="327" t="s">
        <v>52</v>
      </c>
      <c r="C46" s="329" t="s">
        <v>278</v>
      </c>
      <c r="D46" s="329"/>
      <c r="E46" s="329"/>
      <c r="F46" s="321">
        <v>200000</v>
      </c>
    </row>
    <row r="47" spans="1:6" ht="16.5" customHeight="1">
      <c r="A47" s="354" t="s">
        <v>277</v>
      </c>
      <c r="B47" s="327" t="s">
        <v>52</v>
      </c>
      <c r="C47" s="329" t="s">
        <v>278</v>
      </c>
      <c r="D47" s="329" t="s">
        <v>242</v>
      </c>
      <c r="E47" s="329" t="s">
        <v>252</v>
      </c>
      <c r="F47" s="329">
        <v>200000</v>
      </c>
    </row>
    <row r="48" spans="1:6" ht="16.5" customHeight="1">
      <c r="A48" s="354" t="s">
        <v>277</v>
      </c>
      <c r="B48" s="327" t="s">
        <v>52</v>
      </c>
      <c r="C48" s="329" t="s">
        <v>278</v>
      </c>
      <c r="D48" s="329" t="s">
        <v>242</v>
      </c>
      <c r="E48" s="329" t="s">
        <v>252</v>
      </c>
      <c r="F48" s="329">
        <v>200000</v>
      </c>
    </row>
    <row r="49" spans="1:6" ht="16.5" customHeight="1">
      <c r="A49" s="355" t="s">
        <v>200</v>
      </c>
      <c r="B49" s="319" t="s">
        <v>52</v>
      </c>
      <c r="C49" s="321" t="s">
        <v>195</v>
      </c>
      <c r="D49" s="321"/>
      <c r="E49" s="321"/>
      <c r="F49" s="321">
        <f>F50+F68+F67</f>
        <v>8150000</v>
      </c>
    </row>
    <row r="50" spans="1:6" ht="16.5" customHeight="1">
      <c r="A50" s="356" t="s">
        <v>192</v>
      </c>
      <c r="B50" s="323" t="s">
        <v>52</v>
      </c>
      <c r="C50" s="325" t="s">
        <v>107</v>
      </c>
      <c r="D50" s="325"/>
      <c r="E50" s="325"/>
      <c r="F50" s="325">
        <f>F51</f>
        <v>7150000</v>
      </c>
    </row>
    <row r="51" spans="1:6" ht="28.5" customHeight="1">
      <c r="A51" s="357" t="s">
        <v>494</v>
      </c>
      <c r="B51" s="336" t="s">
        <v>52</v>
      </c>
      <c r="C51" s="338" t="s">
        <v>107</v>
      </c>
      <c r="D51" s="338" t="s">
        <v>141</v>
      </c>
      <c r="E51" s="338"/>
      <c r="F51" s="338">
        <f>F52</f>
        <v>7150000</v>
      </c>
    </row>
    <row r="52" spans="1:6" s="157" customFormat="1" ht="38.25">
      <c r="A52" s="358" t="s">
        <v>498</v>
      </c>
      <c r="B52" s="336" t="s">
        <v>52</v>
      </c>
      <c r="C52" s="338" t="s">
        <v>107</v>
      </c>
      <c r="D52" s="338" t="s">
        <v>143</v>
      </c>
      <c r="E52" s="338"/>
      <c r="F52" s="338">
        <f>F56+F61</f>
        <v>7150000</v>
      </c>
    </row>
    <row r="53" spans="1:6" s="157" customFormat="1" ht="38.25">
      <c r="A53" s="350" t="s">
        <v>499</v>
      </c>
      <c r="B53" s="336" t="s">
        <v>52</v>
      </c>
      <c r="C53" s="338" t="s">
        <v>107</v>
      </c>
      <c r="D53" s="338" t="s">
        <v>184</v>
      </c>
      <c r="E53" s="338"/>
      <c r="F53" s="338">
        <f>F54</f>
        <v>0</v>
      </c>
    </row>
    <row r="54" spans="1:6" s="157" customFormat="1" ht="12.75">
      <c r="A54" s="359" t="s">
        <v>261</v>
      </c>
      <c r="B54" s="331" t="s">
        <v>52</v>
      </c>
      <c r="C54" s="333" t="s">
        <v>107</v>
      </c>
      <c r="D54" s="333" t="s">
        <v>184</v>
      </c>
      <c r="E54" s="333" t="s">
        <v>114</v>
      </c>
      <c r="F54" s="333">
        <f>F55</f>
        <v>0</v>
      </c>
    </row>
    <row r="55" spans="1:6" s="157" customFormat="1" ht="12.75">
      <c r="A55" s="359" t="s">
        <v>262</v>
      </c>
      <c r="B55" s="336" t="s">
        <v>52</v>
      </c>
      <c r="C55" s="338" t="s">
        <v>107</v>
      </c>
      <c r="D55" s="338" t="s">
        <v>184</v>
      </c>
      <c r="E55" s="338" t="s">
        <v>114</v>
      </c>
      <c r="F55" s="338"/>
    </row>
    <row r="56" spans="1:6" s="157" customFormat="1" ht="12.75">
      <c r="A56" s="350" t="s">
        <v>263</v>
      </c>
      <c r="B56" s="336" t="s">
        <v>52</v>
      </c>
      <c r="C56" s="338" t="s">
        <v>107</v>
      </c>
      <c r="D56" s="338" t="s">
        <v>260</v>
      </c>
      <c r="E56" s="338"/>
      <c r="F56" s="338">
        <f>F57</f>
        <v>6550000</v>
      </c>
    </row>
    <row r="57" spans="1:6" s="157" customFormat="1" ht="12.75">
      <c r="A57" s="359" t="s">
        <v>263</v>
      </c>
      <c r="B57" s="331" t="s">
        <v>52</v>
      </c>
      <c r="C57" s="333" t="s">
        <v>107</v>
      </c>
      <c r="D57" s="333" t="s">
        <v>260</v>
      </c>
      <c r="E57" s="333" t="s">
        <v>114</v>
      </c>
      <c r="F57" s="333">
        <f>F58</f>
        <v>6550000</v>
      </c>
    </row>
    <row r="58" spans="1:6" s="157" customFormat="1" ht="12.75">
      <c r="A58" s="342" t="s">
        <v>263</v>
      </c>
      <c r="B58" s="336" t="s">
        <v>52</v>
      </c>
      <c r="C58" s="338" t="s">
        <v>107</v>
      </c>
      <c r="D58" s="338" t="s">
        <v>260</v>
      </c>
      <c r="E58" s="338" t="s">
        <v>252</v>
      </c>
      <c r="F58" s="338">
        <v>6550000</v>
      </c>
    </row>
    <row r="59" spans="1:6" s="157" customFormat="1" ht="12.75">
      <c r="A59" s="342" t="s">
        <v>420</v>
      </c>
      <c r="B59" s="336" t="s">
        <v>52</v>
      </c>
      <c r="C59" s="338" t="s">
        <v>107</v>
      </c>
      <c r="D59" s="338" t="s">
        <v>419</v>
      </c>
      <c r="E59" s="338" t="s">
        <v>114</v>
      </c>
      <c r="F59" s="338"/>
    </row>
    <row r="60" spans="1:6" s="157" customFormat="1" ht="12.75">
      <c r="A60" s="342" t="s">
        <v>410</v>
      </c>
      <c r="B60" s="336" t="s">
        <v>52</v>
      </c>
      <c r="C60" s="338" t="s">
        <v>107</v>
      </c>
      <c r="D60" s="338" t="s">
        <v>419</v>
      </c>
      <c r="E60" s="338" t="s">
        <v>252</v>
      </c>
      <c r="F60" s="338"/>
    </row>
    <row r="61" spans="1:6" s="157" customFormat="1" ht="12.75">
      <c r="A61" s="350" t="s">
        <v>182</v>
      </c>
      <c r="B61" s="336" t="s">
        <v>52</v>
      </c>
      <c r="C61" s="338" t="s">
        <v>107</v>
      </c>
      <c r="D61" s="338" t="s">
        <v>236</v>
      </c>
      <c r="E61" s="338"/>
      <c r="F61" s="338">
        <f>F62</f>
        <v>600000</v>
      </c>
    </row>
    <row r="62" spans="1:6" s="157" customFormat="1" ht="12.75">
      <c r="A62" s="350" t="s">
        <v>182</v>
      </c>
      <c r="B62" s="331" t="s">
        <v>52</v>
      </c>
      <c r="C62" s="333" t="s">
        <v>107</v>
      </c>
      <c r="D62" s="333" t="s">
        <v>236</v>
      </c>
      <c r="E62" s="333" t="s">
        <v>114</v>
      </c>
      <c r="F62" s="333">
        <f>F63</f>
        <v>600000</v>
      </c>
    </row>
    <row r="63" spans="1:6" s="157" customFormat="1" ht="12.75">
      <c r="A63" s="350" t="s">
        <v>182</v>
      </c>
      <c r="B63" s="336" t="s">
        <v>52</v>
      </c>
      <c r="C63" s="338" t="s">
        <v>107</v>
      </c>
      <c r="D63" s="338" t="s">
        <v>236</v>
      </c>
      <c r="E63" s="338" t="s">
        <v>252</v>
      </c>
      <c r="F63" s="338">
        <v>600000</v>
      </c>
    </row>
    <row r="64" spans="1:6" s="157" customFormat="1" ht="12.75">
      <c r="A64" s="360" t="s">
        <v>420</v>
      </c>
      <c r="B64" s="336" t="s">
        <v>52</v>
      </c>
      <c r="C64" s="338" t="s">
        <v>107</v>
      </c>
      <c r="D64" s="338" t="s">
        <v>237</v>
      </c>
      <c r="E64" s="338"/>
      <c r="F64" s="338"/>
    </row>
    <row r="65" spans="1:6" s="157" customFormat="1" ht="12.75">
      <c r="A65" s="359" t="s">
        <v>264</v>
      </c>
      <c r="B65" s="331" t="s">
        <v>52</v>
      </c>
      <c r="C65" s="333" t="s">
        <v>107</v>
      </c>
      <c r="D65" s="333" t="s">
        <v>237</v>
      </c>
      <c r="E65" s="333" t="s">
        <v>114</v>
      </c>
      <c r="F65" s="333"/>
    </row>
    <row r="66" spans="1:6" s="157" customFormat="1" ht="12.75">
      <c r="A66" s="359" t="s">
        <v>264</v>
      </c>
      <c r="B66" s="336" t="s">
        <v>52</v>
      </c>
      <c r="C66" s="338" t="s">
        <v>107</v>
      </c>
      <c r="D66" s="338" t="s">
        <v>237</v>
      </c>
      <c r="E66" s="338" t="s">
        <v>252</v>
      </c>
      <c r="F66" s="338"/>
    </row>
    <row r="67" spans="1:6" s="157" customFormat="1" ht="12.75">
      <c r="A67" s="359" t="s">
        <v>382</v>
      </c>
      <c r="B67" s="336" t="s">
        <v>52</v>
      </c>
      <c r="C67" s="338" t="s">
        <v>107</v>
      </c>
      <c r="D67" s="338" t="s">
        <v>381</v>
      </c>
      <c r="E67" s="338"/>
      <c r="F67" s="349"/>
    </row>
    <row r="68" spans="1:6" ht="12.75">
      <c r="A68" s="322" t="s">
        <v>33</v>
      </c>
      <c r="B68" s="323" t="s">
        <v>52</v>
      </c>
      <c r="C68" s="325" t="s">
        <v>27</v>
      </c>
      <c r="D68" s="325"/>
      <c r="E68" s="325"/>
      <c r="F68" s="325">
        <f>F72</f>
        <v>1000000</v>
      </c>
    </row>
    <row r="69" spans="1:6" ht="12.75">
      <c r="A69" s="361" t="s">
        <v>224</v>
      </c>
      <c r="B69" s="336" t="s">
        <v>52</v>
      </c>
      <c r="C69" s="338" t="s">
        <v>27</v>
      </c>
      <c r="D69" s="325">
        <v>8510000</v>
      </c>
      <c r="E69" s="325"/>
      <c r="F69" s="325">
        <v>1000000</v>
      </c>
    </row>
    <row r="70" spans="1:6" ht="22.5" customHeight="1">
      <c r="A70" s="362" t="s">
        <v>265</v>
      </c>
      <c r="B70" s="336" t="s">
        <v>52</v>
      </c>
      <c r="C70" s="338" t="s">
        <v>27</v>
      </c>
      <c r="D70" s="325">
        <v>8518104</v>
      </c>
      <c r="E70" s="325"/>
      <c r="F70" s="325">
        <v>1000000</v>
      </c>
    </row>
    <row r="71" spans="1:6" ht="12.75">
      <c r="A71" s="359" t="s">
        <v>266</v>
      </c>
      <c r="B71" s="336" t="s">
        <v>52</v>
      </c>
      <c r="C71" s="338" t="s">
        <v>27</v>
      </c>
      <c r="D71" s="325">
        <v>8518104</v>
      </c>
      <c r="E71" s="325" t="s">
        <v>114</v>
      </c>
      <c r="F71" s="325">
        <v>1000000</v>
      </c>
    </row>
    <row r="72" spans="1:6" ht="12.75">
      <c r="A72" s="359" t="s">
        <v>266</v>
      </c>
      <c r="B72" s="336" t="s">
        <v>52</v>
      </c>
      <c r="C72" s="338" t="s">
        <v>27</v>
      </c>
      <c r="D72" s="338">
        <v>8518104</v>
      </c>
      <c r="E72" s="338" t="s">
        <v>252</v>
      </c>
      <c r="F72" s="349">
        <v>1000000</v>
      </c>
    </row>
    <row r="73" spans="1:6" ht="19.5" customHeight="1">
      <c r="A73" s="317" t="s">
        <v>121</v>
      </c>
      <c r="B73" s="321" t="s">
        <v>52</v>
      </c>
      <c r="C73" s="321" t="s">
        <v>35</v>
      </c>
      <c r="D73" s="321"/>
      <c r="E73" s="321"/>
      <c r="F73" s="321">
        <f>F74+F89</f>
        <v>14074577</v>
      </c>
    </row>
    <row r="74" spans="1:6" ht="19.5" customHeight="1">
      <c r="A74" s="363" t="s">
        <v>193</v>
      </c>
      <c r="B74" s="323" t="s">
        <v>52</v>
      </c>
      <c r="C74" s="325" t="s">
        <v>18</v>
      </c>
      <c r="D74" s="325"/>
      <c r="E74" s="325"/>
      <c r="F74" s="325">
        <f>F75</f>
        <v>12074577</v>
      </c>
    </row>
    <row r="75" spans="1:6" ht="32.25" customHeight="1">
      <c r="A75" s="357" t="s">
        <v>494</v>
      </c>
      <c r="B75" s="336" t="s">
        <v>52</v>
      </c>
      <c r="C75" s="338" t="s">
        <v>18</v>
      </c>
      <c r="D75" s="338" t="s">
        <v>141</v>
      </c>
      <c r="E75" s="338"/>
      <c r="F75" s="338">
        <f>F76</f>
        <v>12074577</v>
      </c>
    </row>
    <row r="76" spans="1:6" ht="48" customHeight="1">
      <c r="A76" s="364" t="s">
        <v>500</v>
      </c>
      <c r="B76" s="327" t="s">
        <v>52</v>
      </c>
      <c r="C76" s="329" t="s">
        <v>18</v>
      </c>
      <c r="D76" s="329" t="s">
        <v>142</v>
      </c>
      <c r="E76" s="329"/>
      <c r="F76" s="329">
        <f>F86+F83+F80+F77</f>
        <v>12074577</v>
      </c>
    </row>
    <row r="77" spans="1:6" ht="22.5" customHeight="1">
      <c r="A77" s="364" t="s">
        <v>267</v>
      </c>
      <c r="B77" s="327" t="s">
        <v>52</v>
      </c>
      <c r="C77" s="329" t="s">
        <v>18</v>
      </c>
      <c r="D77" s="329" t="s">
        <v>238</v>
      </c>
      <c r="E77" s="329"/>
      <c r="F77" s="329">
        <f>F78</f>
        <v>4000000</v>
      </c>
    </row>
    <row r="78" spans="1:6" ht="15.75" customHeight="1">
      <c r="A78" s="364" t="s">
        <v>267</v>
      </c>
      <c r="B78" s="331" t="s">
        <v>52</v>
      </c>
      <c r="C78" s="331" t="s">
        <v>18</v>
      </c>
      <c r="D78" s="331" t="s">
        <v>238</v>
      </c>
      <c r="E78" s="331" t="s">
        <v>114</v>
      </c>
      <c r="F78" s="333">
        <f>F79</f>
        <v>4000000</v>
      </c>
    </row>
    <row r="79" spans="1:6" ht="15" customHeight="1">
      <c r="A79" s="364" t="s">
        <v>267</v>
      </c>
      <c r="B79" s="327" t="s">
        <v>52</v>
      </c>
      <c r="C79" s="327" t="s">
        <v>18</v>
      </c>
      <c r="D79" s="327" t="s">
        <v>238</v>
      </c>
      <c r="E79" s="327" t="s">
        <v>252</v>
      </c>
      <c r="F79" s="329">
        <v>4000000</v>
      </c>
    </row>
    <row r="80" spans="1:6" ht="40.5" customHeight="1">
      <c r="A80" s="364" t="s">
        <v>268</v>
      </c>
      <c r="B80" s="327" t="s">
        <v>52</v>
      </c>
      <c r="C80" s="327" t="s">
        <v>18</v>
      </c>
      <c r="D80" s="327" t="s">
        <v>239</v>
      </c>
      <c r="E80" s="327"/>
      <c r="F80" s="329">
        <f>F81</f>
        <v>700000</v>
      </c>
    </row>
    <row r="81" spans="1:6" ht="17.25" customHeight="1">
      <c r="A81" s="359" t="s">
        <v>269</v>
      </c>
      <c r="B81" s="331" t="s">
        <v>52</v>
      </c>
      <c r="C81" s="331" t="s">
        <v>18</v>
      </c>
      <c r="D81" s="331" t="s">
        <v>239</v>
      </c>
      <c r="E81" s="331" t="s">
        <v>114</v>
      </c>
      <c r="F81" s="333">
        <f>F82</f>
        <v>700000</v>
      </c>
    </row>
    <row r="82" spans="1:6" ht="17.25" customHeight="1">
      <c r="A82" s="359" t="s">
        <v>269</v>
      </c>
      <c r="B82" s="327" t="s">
        <v>52</v>
      </c>
      <c r="C82" s="327" t="s">
        <v>18</v>
      </c>
      <c r="D82" s="327" t="s">
        <v>239</v>
      </c>
      <c r="E82" s="327" t="s">
        <v>252</v>
      </c>
      <c r="F82" s="329">
        <v>700000</v>
      </c>
    </row>
    <row r="83" spans="1:6" ht="40.5" customHeight="1">
      <c r="A83" s="364" t="s">
        <v>268</v>
      </c>
      <c r="B83" s="327" t="s">
        <v>52</v>
      </c>
      <c r="C83" s="327" t="s">
        <v>18</v>
      </c>
      <c r="D83" s="327" t="s">
        <v>240</v>
      </c>
      <c r="E83" s="327"/>
      <c r="F83" s="329">
        <f>F84</f>
        <v>700000</v>
      </c>
    </row>
    <row r="84" spans="1:6" ht="15" customHeight="1">
      <c r="A84" s="359" t="s">
        <v>270</v>
      </c>
      <c r="B84" s="331" t="s">
        <v>52</v>
      </c>
      <c r="C84" s="331" t="s">
        <v>18</v>
      </c>
      <c r="D84" s="331" t="s">
        <v>240</v>
      </c>
      <c r="E84" s="331" t="s">
        <v>114</v>
      </c>
      <c r="F84" s="333">
        <f>F85</f>
        <v>700000</v>
      </c>
    </row>
    <row r="85" spans="1:6" ht="16.5" customHeight="1">
      <c r="A85" s="359" t="s">
        <v>270</v>
      </c>
      <c r="B85" s="327" t="s">
        <v>52</v>
      </c>
      <c r="C85" s="327" t="s">
        <v>18</v>
      </c>
      <c r="D85" s="327" t="s">
        <v>240</v>
      </c>
      <c r="E85" s="327" t="s">
        <v>252</v>
      </c>
      <c r="F85" s="329">
        <v>700000</v>
      </c>
    </row>
    <row r="86" spans="1:6" ht="41.25" customHeight="1">
      <c r="A86" s="364" t="s">
        <v>268</v>
      </c>
      <c r="B86" s="327" t="s">
        <v>52</v>
      </c>
      <c r="C86" s="327" t="s">
        <v>18</v>
      </c>
      <c r="D86" s="327" t="s">
        <v>241</v>
      </c>
      <c r="E86" s="327"/>
      <c r="F86" s="329">
        <f>F87</f>
        <v>6674577</v>
      </c>
    </row>
    <row r="87" spans="1:6" ht="15.75" customHeight="1">
      <c r="A87" s="359" t="s">
        <v>279</v>
      </c>
      <c r="B87" s="331" t="s">
        <v>52</v>
      </c>
      <c r="C87" s="331" t="s">
        <v>18</v>
      </c>
      <c r="D87" s="331" t="s">
        <v>241</v>
      </c>
      <c r="E87" s="331" t="s">
        <v>114</v>
      </c>
      <c r="F87" s="333">
        <f>F88</f>
        <v>6674577</v>
      </c>
    </row>
    <row r="88" spans="1:6" ht="17.25" customHeight="1">
      <c r="A88" s="359" t="s">
        <v>279</v>
      </c>
      <c r="B88" s="327" t="s">
        <v>52</v>
      </c>
      <c r="C88" s="327" t="s">
        <v>18</v>
      </c>
      <c r="D88" s="327" t="s">
        <v>241</v>
      </c>
      <c r="E88" s="327" t="s">
        <v>252</v>
      </c>
      <c r="F88" s="329">
        <v>6674577</v>
      </c>
    </row>
    <row r="89" spans="1:6" ht="18" customHeight="1">
      <c r="A89" s="363" t="s">
        <v>280</v>
      </c>
      <c r="B89" s="323" t="s">
        <v>52</v>
      </c>
      <c r="C89" s="323" t="s">
        <v>181</v>
      </c>
      <c r="D89" s="323"/>
      <c r="E89" s="323"/>
      <c r="F89" s="323">
        <f>F90</f>
        <v>2000000</v>
      </c>
    </row>
    <row r="90" spans="1:6" ht="42.75" customHeight="1">
      <c r="A90" s="364" t="s">
        <v>243</v>
      </c>
      <c r="B90" s="336" t="s">
        <v>52</v>
      </c>
      <c r="C90" s="336" t="s">
        <v>181</v>
      </c>
      <c r="D90" s="336" t="s">
        <v>244</v>
      </c>
      <c r="E90" s="336"/>
      <c r="F90" s="336">
        <f>F91+F94+F97+F100</f>
        <v>2000000</v>
      </c>
    </row>
    <row r="91" spans="1:6" ht="14.25" customHeight="1">
      <c r="A91" s="364" t="s">
        <v>218</v>
      </c>
      <c r="B91" s="336" t="s">
        <v>52</v>
      </c>
      <c r="C91" s="336" t="s">
        <v>181</v>
      </c>
      <c r="D91" s="336" t="s">
        <v>245</v>
      </c>
      <c r="E91" s="336"/>
      <c r="F91" s="336">
        <f>F92</f>
        <v>0</v>
      </c>
    </row>
    <row r="92" spans="1:6" ht="14.25" customHeight="1">
      <c r="A92" s="364" t="s">
        <v>218</v>
      </c>
      <c r="B92" s="331" t="s">
        <v>52</v>
      </c>
      <c r="C92" s="331" t="s">
        <v>181</v>
      </c>
      <c r="D92" s="331" t="s">
        <v>245</v>
      </c>
      <c r="E92" s="331" t="s">
        <v>114</v>
      </c>
      <c r="F92" s="331">
        <f>F93</f>
        <v>0</v>
      </c>
    </row>
    <row r="93" spans="1:6" ht="12.75">
      <c r="A93" s="364" t="s">
        <v>218</v>
      </c>
      <c r="B93" s="327" t="s">
        <v>52</v>
      </c>
      <c r="C93" s="327" t="s">
        <v>181</v>
      </c>
      <c r="D93" s="327" t="s">
        <v>245</v>
      </c>
      <c r="E93" s="327" t="s">
        <v>252</v>
      </c>
      <c r="F93" s="327">
        <v>0</v>
      </c>
    </row>
    <row r="94" spans="1:6" ht="12.75">
      <c r="A94" s="342" t="s">
        <v>281</v>
      </c>
      <c r="B94" s="327" t="s">
        <v>52</v>
      </c>
      <c r="C94" s="327" t="s">
        <v>181</v>
      </c>
      <c r="D94" s="327" t="s">
        <v>246</v>
      </c>
      <c r="E94" s="327"/>
      <c r="F94" s="327">
        <f>F95</f>
        <v>0</v>
      </c>
    </row>
    <row r="95" spans="1:6" ht="12.75">
      <c r="A95" s="342" t="s">
        <v>281</v>
      </c>
      <c r="B95" s="331" t="s">
        <v>52</v>
      </c>
      <c r="C95" s="331" t="s">
        <v>181</v>
      </c>
      <c r="D95" s="331" t="s">
        <v>246</v>
      </c>
      <c r="E95" s="331" t="s">
        <v>114</v>
      </c>
      <c r="F95" s="331">
        <f>F96</f>
        <v>0</v>
      </c>
    </row>
    <row r="96" spans="1:6" ht="12.75">
      <c r="A96" s="342" t="s">
        <v>281</v>
      </c>
      <c r="B96" s="327" t="s">
        <v>52</v>
      </c>
      <c r="C96" s="327" t="s">
        <v>181</v>
      </c>
      <c r="D96" s="327" t="s">
        <v>246</v>
      </c>
      <c r="E96" s="327" t="s">
        <v>252</v>
      </c>
      <c r="F96" s="327">
        <v>0</v>
      </c>
    </row>
    <row r="97" spans="1:6" ht="12.75">
      <c r="A97" s="342" t="s">
        <v>220</v>
      </c>
      <c r="B97" s="327" t="s">
        <v>52</v>
      </c>
      <c r="C97" s="327" t="s">
        <v>181</v>
      </c>
      <c r="D97" s="327" t="s">
        <v>247</v>
      </c>
      <c r="E97" s="327"/>
      <c r="F97" s="327">
        <f>F98</f>
        <v>2000000</v>
      </c>
    </row>
    <row r="98" spans="1:6" ht="12.75">
      <c r="A98" s="342" t="s">
        <v>220</v>
      </c>
      <c r="B98" s="331" t="s">
        <v>52</v>
      </c>
      <c r="C98" s="331" t="s">
        <v>181</v>
      </c>
      <c r="D98" s="331" t="s">
        <v>247</v>
      </c>
      <c r="E98" s="331" t="s">
        <v>114</v>
      </c>
      <c r="F98" s="331">
        <f>F99</f>
        <v>2000000</v>
      </c>
    </row>
    <row r="99" spans="1:6" ht="12.75">
      <c r="A99" s="342" t="s">
        <v>220</v>
      </c>
      <c r="B99" s="327" t="s">
        <v>52</v>
      </c>
      <c r="C99" s="327" t="s">
        <v>181</v>
      </c>
      <c r="D99" s="327" t="s">
        <v>247</v>
      </c>
      <c r="E99" s="327" t="s">
        <v>252</v>
      </c>
      <c r="F99" s="327">
        <v>2000000</v>
      </c>
    </row>
    <row r="100" spans="1:6" ht="12.75">
      <c r="A100" s="342" t="s">
        <v>448</v>
      </c>
      <c r="B100" s="327" t="s">
        <v>52</v>
      </c>
      <c r="C100" s="327" t="s">
        <v>181</v>
      </c>
      <c r="D100" s="327" t="s">
        <v>244</v>
      </c>
      <c r="E100" s="327" t="s">
        <v>461</v>
      </c>
      <c r="F100" s="327"/>
    </row>
    <row r="101" spans="1:6" ht="12.75">
      <c r="A101" s="342" t="s">
        <v>459</v>
      </c>
      <c r="B101" s="327" t="s">
        <v>52</v>
      </c>
      <c r="C101" s="327" t="s">
        <v>181</v>
      </c>
      <c r="D101" s="327" t="s">
        <v>449</v>
      </c>
      <c r="E101" s="327" t="s">
        <v>450</v>
      </c>
      <c r="F101" s="327"/>
    </row>
    <row r="102" spans="1:6" ht="12.75">
      <c r="A102" s="342"/>
      <c r="B102" s="327"/>
      <c r="C102" s="327"/>
      <c r="D102" s="327"/>
      <c r="E102" s="327"/>
      <c r="F102" s="327"/>
    </row>
    <row r="103" spans="1:6" ht="12.75">
      <c r="A103" s="365" t="s">
        <v>201</v>
      </c>
      <c r="B103" s="319" t="s">
        <v>52</v>
      </c>
      <c r="C103" s="319" t="s">
        <v>196</v>
      </c>
      <c r="D103" s="319"/>
      <c r="E103" s="319"/>
      <c r="F103" s="319">
        <f>F104</f>
        <v>14766700</v>
      </c>
    </row>
    <row r="104" spans="1:6" ht="12.75">
      <c r="A104" s="366" t="s">
        <v>204</v>
      </c>
      <c r="B104" s="323" t="s">
        <v>52</v>
      </c>
      <c r="C104" s="323" t="s">
        <v>11</v>
      </c>
      <c r="D104" s="323"/>
      <c r="E104" s="323"/>
      <c r="F104" s="323">
        <f>F105</f>
        <v>14766700</v>
      </c>
    </row>
    <row r="105" spans="1:6" ht="12.75">
      <c r="A105" s="367" t="s">
        <v>501</v>
      </c>
      <c r="B105" s="327" t="s">
        <v>52</v>
      </c>
      <c r="C105" s="327" t="s">
        <v>11</v>
      </c>
      <c r="D105" s="327" t="s">
        <v>122</v>
      </c>
      <c r="E105" s="327"/>
      <c r="F105" s="336">
        <f>F106+F110+F118+F119</f>
        <v>14766700</v>
      </c>
    </row>
    <row r="106" spans="1:6" ht="27">
      <c r="A106" s="368" t="s">
        <v>502</v>
      </c>
      <c r="B106" s="327" t="s">
        <v>52</v>
      </c>
      <c r="C106" s="327" t="s">
        <v>11</v>
      </c>
      <c r="D106" s="327" t="s">
        <v>178</v>
      </c>
      <c r="E106" s="327"/>
      <c r="F106" s="336">
        <v>6000000</v>
      </c>
    </row>
    <row r="107" spans="1:6" ht="15.75" customHeight="1">
      <c r="A107" s="369" t="s">
        <v>282</v>
      </c>
      <c r="B107" s="327" t="s">
        <v>52</v>
      </c>
      <c r="C107" s="327" t="s">
        <v>11</v>
      </c>
      <c r="D107" s="327" t="s">
        <v>123</v>
      </c>
      <c r="E107" s="327"/>
      <c r="F107" s="336">
        <v>6000000</v>
      </c>
    </row>
    <row r="108" spans="1:6" ht="19.5" customHeight="1">
      <c r="A108" s="369" t="s">
        <v>282</v>
      </c>
      <c r="B108" s="331" t="s">
        <v>52</v>
      </c>
      <c r="C108" s="331" t="s">
        <v>11</v>
      </c>
      <c r="D108" s="331" t="s">
        <v>123</v>
      </c>
      <c r="E108" s="331"/>
      <c r="F108" s="331">
        <v>6000000</v>
      </c>
    </row>
    <row r="109" spans="1:6" ht="19.5" customHeight="1">
      <c r="A109" s="369" t="s">
        <v>282</v>
      </c>
      <c r="B109" s="327" t="s">
        <v>52</v>
      </c>
      <c r="C109" s="327" t="s">
        <v>11</v>
      </c>
      <c r="D109" s="327" t="s">
        <v>123</v>
      </c>
      <c r="E109" s="327" t="s">
        <v>124</v>
      </c>
      <c r="F109" s="336">
        <v>6000000</v>
      </c>
    </row>
    <row r="110" spans="1:6" ht="40.5">
      <c r="A110" s="368" t="s">
        <v>503</v>
      </c>
      <c r="B110" s="327" t="s">
        <v>52</v>
      </c>
      <c r="C110" s="327" t="s">
        <v>11</v>
      </c>
      <c r="D110" s="327" t="s">
        <v>125</v>
      </c>
      <c r="E110" s="327"/>
      <c r="F110" s="336">
        <f>F111+F114</f>
        <v>8766700</v>
      </c>
    </row>
    <row r="111" spans="1:6" ht="12.75">
      <c r="A111" s="369" t="s">
        <v>283</v>
      </c>
      <c r="B111" s="327" t="s">
        <v>52</v>
      </c>
      <c r="C111" s="327" t="s">
        <v>11</v>
      </c>
      <c r="D111" s="327" t="s">
        <v>126</v>
      </c>
      <c r="E111" s="327"/>
      <c r="F111" s="336">
        <f>F112</f>
        <v>7466700</v>
      </c>
    </row>
    <row r="112" spans="1:6" ht="12.75">
      <c r="A112" s="369" t="s">
        <v>283</v>
      </c>
      <c r="B112" s="331" t="s">
        <v>52</v>
      </c>
      <c r="C112" s="331" t="s">
        <v>11</v>
      </c>
      <c r="D112" s="331" t="s">
        <v>126</v>
      </c>
      <c r="E112" s="331" t="s">
        <v>174</v>
      </c>
      <c r="F112" s="331">
        <f>F113</f>
        <v>7466700</v>
      </c>
    </row>
    <row r="113" spans="1:6" ht="12.75">
      <c r="A113" s="369" t="s">
        <v>283</v>
      </c>
      <c r="B113" s="327" t="s">
        <v>52</v>
      </c>
      <c r="C113" s="327" t="s">
        <v>11</v>
      </c>
      <c r="D113" s="327" t="s">
        <v>126</v>
      </c>
      <c r="E113" s="327" t="s">
        <v>124</v>
      </c>
      <c r="F113" s="336">
        <v>7466700</v>
      </c>
    </row>
    <row r="114" spans="1:6" ht="30.75" customHeight="1">
      <c r="A114" s="370" t="s">
        <v>504</v>
      </c>
      <c r="B114" s="336" t="s">
        <v>52</v>
      </c>
      <c r="C114" s="336" t="s">
        <v>11</v>
      </c>
      <c r="D114" s="336" t="s">
        <v>248</v>
      </c>
      <c r="E114" s="336"/>
      <c r="F114" s="336" t="str">
        <f>F115</f>
        <v>1300000,0</v>
      </c>
    </row>
    <row r="115" spans="1:6" ht="20.25" customHeight="1">
      <c r="A115" s="342" t="s">
        <v>284</v>
      </c>
      <c r="B115" s="336" t="s">
        <v>52</v>
      </c>
      <c r="C115" s="336" t="s">
        <v>11</v>
      </c>
      <c r="D115" s="336" t="s">
        <v>249</v>
      </c>
      <c r="E115" s="336"/>
      <c r="F115" s="336" t="str">
        <f>F116</f>
        <v>1300000,0</v>
      </c>
    </row>
    <row r="116" spans="1:6" ht="17.25" customHeight="1">
      <c r="A116" s="342" t="s">
        <v>284</v>
      </c>
      <c r="B116" s="341" t="s">
        <v>52</v>
      </c>
      <c r="C116" s="341" t="s">
        <v>11</v>
      </c>
      <c r="D116" s="341" t="s">
        <v>249</v>
      </c>
      <c r="E116" s="331" t="s">
        <v>114</v>
      </c>
      <c r="F116" s="331" t="str">
        <f>F117</f>
        <v>1300000,0</v>
      </c>
    </row>
    <row r="117" spans="1:6" ht="12.75">
      <c r="A117" s="342" t="s">
        <v>284</v>
      </c>
      <c r="B117" s="327" t="s">
        <v>52</v>
      </c>
      <c r="C117" s="327" t="s">
        <v>11</v>
      </c>
      <c r="D117" s="327" t="s">
        <v>249</v>
      </c>
      <c r="E117" s="327" t="s">
        <v>252</v>
      </c>
      <c r="F117" s="336" t="s">
        <v>144</v>
      </c>
    </row>
    <row r="118" spans="1:6" ht="25.5">
      <c r="A118" s="342" t="s">
        <v>413</v>
      </c>
      <c r="B118" s="327" t="s">
        <v>52</v>
      </c>
      <c r="C118" s="327" t="s">
        <v>11</v>
      </c>
      <c r="D118" s="327" t="s">
        <v>414</v>
      </c>
      <c r="E118" s="327" t="s">
        <v>124</v>
      </c>
      <c r="F118" s="336"/>
    </row>
    <row r="119" spans="1:6" ht="25.5">
      <c r="A119" s="342" t="s">
        <v>416</v>
      </c>
      <c r="B119" s="327" t="s">
        <v>52</v>
      </c>
      <c r="C119" s="327" t="s">
        <v>11</v>
      </c>
      <c r="D119" s="327" t="s">
        <v>417</v>
      </c>
      <c r="E119" s="327" t="s">
        <v>418</v>
      </c>
      <c r="F119" s="336"/>
    </row>
    <row r="120" spans="1:6" ht="12.75">
      <c r="A120" s="343" t="s">
        <v>437</v>
      </c>
      <c r="B120" s="323" t="s">
        <v>52</v>
      </c>
      <c r="C120" s="325"/>
      <c r="D120" s="325"/>
      <c r="E120" s="325"/>
      <c r="F120" s="325"/>
    </row>
    <row r="121" spans="1:6" ht="12.75">
      <c r="A121" s="371" t="s">
        <v>224</v>
      </c>
      <c r="B121" s="372" t="s">
        <v>52</v>
      </c>
      <c r="C121" s="373" t="s">
        <v>438</v>
      </c>
      <c r="D121" s="373" t="s">
        <v>118</v>
      </c>
      <c r="E121" s="373"/>
      <c r="F121" s="372"/>
    </row>
    <row r="122" spans="1:6" ht="12.75">
      <c r="A122" s="371" t="s">
        <v>205</v>
      </c>
      <c r="B122" s="372" t="s">
        <v>52</v>
      </c>
      <c r="C122" s="373" t="s">
        <v>189</v>
      </c>
      <c r="D122" s="373"/>
      <c r="E122" s="373"/>
      <c r="F122" s="372"/>
    </row>
    <row r="123" spans="1:6" ht="25.5">
      <c r="A123" s="374" t="s">
        <v>442</v>
      </c>
      <c r="B123" s="341" t="s">
        <v>52</v>
      </c>
      <c r="C123" s="334" t="s">
        <v>189</v>
      </c>
      <c r="D123" s="334" t="s">
        <v>118</v>
      </c>
      <c r="E123" s="334"/>
      <c r="F123" s="341"/>
    </row>
    <row r="124" spans="1:6" ht="12.75">
      <c r="A124" s="340"/>
      <c r="B124" s="327" t="s">
        <v>52</v>
      </c>
      <c r="C124" s="338" t="s">
        <v>189</v>
      </c>
      <c r="D124" s="334" t="s">
        <v>190</v>
      </c>
      <c r="E124" s="334"/>
      <c r="F124" s="341"/>
    </row>
    <row r="125" spans="1:6" ht="15.75">
      <c r="A125" s="375" t="s">
        <v>203</v>
      </c>
      <c r="B125" s="319" t="s">
        <v>52</v>
      </c>
      <c r="C125" s="319" t="s">
        <v>127</v>
      </c>
      <c r="D125" s="319"/>
      <c r="E125" s="319"/>
      <c r="F125" s="376"/>
    </row>
    <row r="126" spans="1:6" ht="12.75">
      <c r="A126" s="322" t="s">
        <v>128</v>
      </c>
      <c r="B126" s="323" t="s">
        <v>52</v>
      </c>
      <c r="C126" s="325" t="s">
        <v>67</v>
      </c>
      <c r="D126" s="325"/>
      <c r="E126" s="325"/>
      <c r="F126" s="325">
        <f>F127+F131+F132</f>
        <v>10313700</v>
      </c>
    </row>
    <row r="127" spans="1:6" ht="25.5">
      <c r="A127" s="377" t="s">
        <v>496</v>
      </c>
      <c r="B127" s="327" t="s">
        <v>52</v>
      </c>
      <c r="C127" s="329" t="s">
        <v>67</v>
      </c>
      <c r="D127" s="329" t="s">
        <v>129</v>
      </c>
      <c r="E127" s="329"/>
      <c r="F127" s="329">
        <v>8968700</v>
      </c>
    </row>
    <row r="128" spans="1:6" ht="29.25" customHeight="1">
      <c r="A128" s="378" t="s">
        <v>133</v>
      </c>
      <c r="B128" s="327" t="s">
        <v>52</v>
      </c>
      <c r="C128" s="329" t="s">
        <v>67</v>
      </c>
      <c r="D128" s="329" t="s">
        <v>179</v>
      </c>
      <c r="E128" s="329"/>
      <c r="F128" s="329">
        <v>8968700</v>
      </c>
    </row>
    <row r="129" spans="1:6" ht="23.25" customHeight="1">
      <c r="A129" s="378" t="s">
        <v>285</v>
      </c>
      <c r="B129" s="327" t="s">
        <v>52</v>
      </c>
      <c r="C129" s="329" t="s">
        <v>67</v>
      </c>
      <c r="D129" s="329" t="s">
        <v>180</v>
      </c>
      <c r="E129" s="329"/>
      <c r="F129" s="329">
        <v>8968700</v>
      </c>
    </row>
    <row r="130" spans="1:6" ht="44.25" customHeight="1">
      <c r="A130" s="377" t="s">
        <v>505</v>
      </c>
      <c r="B130" s="327" t="s">
        <v>52</v>
      </c>
      <c r="C130" s="329" t="s">
        <v>67</v>
      </c>
      <c r="D130" s="338"/>
      <c r="E130" s="329"/>
      <c r="F130" s="329"/>
    </row>
    <row r="131" spans="1:6" ht="30" customHeight="1">
      <c r="A131" s="378" t="s">
        <v>287</v>
      </c>
      <c r="B131" s="327" t="s">
        <v>52</v>
      </c>
      <c r="C131" s="329" t="s">
        <v>67</v>
      </c>
      <c r="D131" s="338" t="s">
        <v>288</v>
      </c>
      <c r="E131" s="329" t="s">
        <v>130</v>
      </c>
      <c r="F131" s="329">
        <v>845000</v>
      </c>
    </row>
    <row r="132" spans="1:6" ht="19.5" customHeight="1">
      <c r="A132" s="378" t="s">
        <v>286</v>
      </c>
      <c r="B132" s="327" t="s">
        <v>52</v>
      </c>
      <c r="C132" s="329" t="s">
        <v>67</v>
      </c>
      <c r="D132" s="338" t="s">
        <v>250</v>
      </c>
      <c r="E132" s="329"/>
      <c r="F132" s="329">
        <f>F133</f>
        <v>500000</v>
      </c>
    </row>
    <row r="133" spans="1:6" ht="14.25" customHeight="1">
      <c r="A133" s="378" t="s">
        <v>286</v>
      </c>
      <c r="B133" s="331" t="s">
        <v>52</v>
      </c>
      <c r="C133" s="333" t="s">
        <v>67</v>
      </c>
      <c r="D133" s="333" t="s">
        <v>250</v>
      </c>
      <c r="E133" s="333" t="s">
        <v>114</v>
      </c>
      <c r="F133" s="333">
        <f>F134</f>
        <v>500000</v>
      </c>
    </row>
    <row r="134" spans="1:6" ht="12.75">
      <c r="A134" s="378" t="s">
        <v>286</v>
      </c>
      <c r="B134" s="329" t="s">
        <v>52</v>
      </c>
      <c r="C134" s="329" t="s">
        <v>67</v>
      </c>
      <c r="D134" s="329" t="s">
        <v>250</v>
      </c>
      <c r="E134" s="329" t="s">
        <v>252</v>
      </c>
      <c r="F134" s="329">
        <v>500000</v>
      </c>
    </row>
    <row r="135" spans="1:6" ht="12.75">
      <c r="A135" s="378" t="s">
        <v>224</v>
      </c>
      <c r="B135" s="329" t="s">
        <v>52</v>
      </c>
      <c r="C135" s="329" t="s">
        <v>452</v>
      </c>
      <c r="D135" s="329" t="s">
        <v>118</v>
      </c>
      <c r="E135" s="329"/>
      <c r="F135" s="329"/>
    </row>
    <row r="136" spans="1:6" ht="12.75">
      <c r="A136" s="378" t="s">
        <v>451</v>
      </c>
      <c r="B136" s="329" t="s">
        <v>52</v>
      </c>
      <c r="C136" s="329" t="s">
        <v>452</v>
      </c>
      <c r="D136" s="329" t="s">
        <v>378</v>
      </c>
      <c r="E136" s="329"/>
      <c r="F136" s="329"/>
    </row>
    <row r="137" spans="1:6" ht="12.75">
      <c r="A137" s="378" t="s">
        <v>477</v>
      </c>
      <c r="B137" s="329"/>
      <c r="C137" s="329"/>
      <c r="D137" s="329"/>
      <c r="E137" s="329"/>
      <c r="F137" s="329">
        <v>1000000</v>
      </c>
    </row>
    <row r="138" spans="1:6" ht="12.75">
      <c r="A138" s="317" t="s">
        <v>50</v>
      </c>
      <c r="B138" s="329"/>
      <c r="C138" s="329"/>
      <c r="D138" s="329"/>
      <c r="E138" s="321"/>
      <c r="F138" s="321">
        <f>F9+F13+F18+F25+F31+F46+F50+F73+F103+F126+F137+F68</f>
        <v>63790500</v>
      </c>
    </row>
    <row r="139" spans="1:6" ht="12.75">
      <c r="A139" s="379"/>
      <c r="B139" s="379"/>
      <c r="C139" s="379"/>
      <c r="D139" s="379"/>
      <c r="E139" s="379"/>
      <c r="F139" s="379"/>
    </row>
    <row r="140" ht="12.75">
      <c r="B140" s="74"/>
    </row>
  </sheetData>
  <sheetProtection/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421875" style="0" customWidth="1"/>
    <col min="2" max="2" width="60.7109375" style="0" customWidth="1"/>
    <col min="3" max="3" width="13.421875" style="0" customWidth="1"/>
    <col min="4" max="4" width="14.28125" style="0" customWidth="1"/>
    <col min="5" max="5" width="16.140625" style="0" customWidth="1"/>
    <col min="6" max="6" width="19.57421875" style="0" customWidth="1"/>
  </cols>
  <sheetData>
    <row r="1" ht="12.75">
      <c r="B1" s="2" t="s">
        <v>146</v>
      </c>
    </row>
    <row r="2" ht="12.75">
      <c r="B2" s="2" t="s">
        <v>520</v>
      </c>
    </row>
    <row r="3" spans="1:4" ht="12.75">
      <c r="A3" s="2"/>
      <c r="B3" s="2" t="s">
        <v>473</v>
      </c>
      <c r="C3" s="2"/>
      <c r="D3" s="2"/>
    </row>
    <row r="4" spans="1:6" ht="15.75">
      <c r="A4" s="37"/>
      <c r="B4" s="75" t="s">
        <v>150</v>
      </c>
      <c r="C4" s="76"/>
      <c r="D4" s="76"/>
      <c r="E4" s="77"/>
      <c r="F4" s="77"/>
    </row>
    <row r="5" spans="1:6" ht="15.75" customHeight="1">
      <c r="A5" s="2"/>
      <c r="B5" s="78" t="s">
        <v>474</v>
      </c>
      <c r="C5" s="76"/>
      <c r="D5" s="76"/>
      <c r="E5" s="77"/>
      <c r="F5" s="77"/>
    </row>
    <row r="6" spans="1:6" ht="12.75">
      <c r="A6" s="22" t="s">
        <v>148</v>
      </c>
      <c r="B6" s="33" t="s">
        <v>151</v>
      </c>
      <c r="C6" s="22" t="s">
        <v>147</v>
      </c>
      <c r="D6" s="22" t="s">
        <v>3</v>
      </c>
      <c r="E6" s="22" t="s">
        <v>3</v>
      </c>
      <c r="F6" s="22" t="s">
        <v>3</v>
      </c>
    </row>
    <row r="7" spans="1:6" ht="12.75">
      <c r="A7" s="34" t="s">
        <v>149</v>
      </c>
      <c r="B7" s="33"/>
      <c r="C7" s="34" t="s">
        <v>23</v>
      </c>
      <c r="D7" s="312">
        <v>2015</v>
      </c>
      <c r="E7" s="312">
        <v>2016</v>
      </c>
      <c r="F7" s="312">
        <v>2017</v>
      </c>
    </row>
    <row r="8" spans="1:6" ht="12.75">
      <c r="A8" s="32" t="s">
        <v>198</v>
      </c>
      <c r="B8" s="33" t="s">
        <v>199</v>
      </c>
      <c r="C8" s="32" t="s">
        <v>36</v>
      </c>
      <c r="D8" s="101">
        <f>D9+D10+D11+D13+D14</f>
        <v>15285523</v>
      </c>
      <c r="E8" s="101">
        <f>E9+E10+E11+E13+E14</f>
        <v>15607342</v>
      </c>
      <c r="F8" s="101">
        <f>F9+F10+F11+F13+F14</f>
        <v>15607342</v>
      </c>
    </row>
    <row r="9" spans="1:6" ht="12.75">
      <c r="A9" s="84" t="s">
        <v>152</v>
      </c>
      <c r="B9" s="86" t="s">
        <v>258</v>
      </c>
      <c r="C9" s="84" t="s">
        <v>34</v>
      </c>
      <c r="D9" s="102">
        <v>787233</v>
      </c>
      <c r="E9" s="102">
        <v>826595</v>
      </c>
      <c r="F9" s="102">
        <v>826595</v>
      </c>
    </row>
    <row r="10" spans="1:6" ht="12.75">
      <c r="A10" s="84" t="s">
        <v>153</v>
      </c>
      <c r="B10" s="86" t="s">
        <v>289</v>
      </c>
      <c r="C10" s="67" t="s">
        <v>8</v>
      </c>
      <c r="D10" s="102">
        <v>150000</v>
      </c>
      <c r="E10" s="102">
        <v>315000</v>
      </c>
      <c r="F10" s="102">
        <v>315000</v>
      </c>
    </row>
    <row r="11" spans="1:6" ht="16.5" customHeight="1">
      <c r="A11" s="84" t="s">
        <v>154</v>
      </c>
      <c r="B11" s="94" t="s">
        <v>295</v>
      </c>
      <c r="C11" s="84" t="s">
        <v>9</v>
      </c>
      <c r="D11" s="103">
        <v>11357470</v>
      </c>
      <c r="E11" s="104">
        <v>11465747</v>
      </c>
      <c r="F11" s="104">
        <v>11465747</v>
      </c>
    </row>
    <row r="12" spans="1:6" ht="16.5" customHeight="1">
      <c r="A12" s="84" t="s">
        <v>155</v>
      </c>
      <c r="B12" s="307" t="s">
        <v>423</v>
      </c>
      <c r="C12" s="84" t="s">
        <v>9</v>
      </c>
      <c r="D12" s="103"/>
      <c r="E12" s="104"/>
      <c r="F12" s="104"/>
    </row>
    <row r="13" spans="1:6" ht="12.75">
      <c r="A13" s="82" t="s">
        <v>156</v>
      </c>
      <c r="B13" s="56" t="s">
        <v>10</v>
      </c>
      <c r="C13" s="61" t="s">
        <v>69</v>
      </c>
      <c r="D13" s="105">
        <v>500000</v>
      </c>
      <c r="E13" s="105">
        <v>500000</v>
      </c>
      <c r="F13" s="105">
        <v>500000</v>
      </c>
    </row>
    <row r="14" spans="1:6" ht="24.75" customHeight="1">
      <c r="A14" s="83" t="s">
        <v>157</v>
      </c>
      <c r="B14" s="164" t="s">
        <v>518</v>
      </c>
      <c r="C14" s="61" t="s">
        <v>68</v>
      </c>
      <c r="D14" s="106">
        <v>2490820</v>
      </c>
      <c r="E14" s="106">
        <v>2500000</v>
      </c>
      <c r="F14" s="106">
        <v>2500000</v>
      </c>
    </row>
    <row r="15" spans="1:6" ht="18.75" customHeight="1">
      <c r="A15" s="83" t="s">
        <v>158</v>
      </c>
      <c r="B15" s="56" t="s">
        <v>290</v>
      </c>
      <c r="C15" s="61" t="s">
        <v>272</v>
      </c>
      <c r="D15" s="106"/>
      <c r="E15" s="106">
        <v>0</v>
      </c>
      <c r="F15" s="106">
        <v>0</v>
      </c>
    </row>
    <row r="16" spans="1:6" ht="15" customHeight="1">
      <c r="A16" s="83" t="s">
        <v>159</v>
      </c>
      <c r="B16" s="56" t="s">
        <v>291</v>
      </c>
      <c r="C16" s="61" t="s">
        <v>278</v>
      </c>
      <c r="D16" s="106">
        <v>200000</v>
      </c>
      <c r="E16" s="106">
        <v>0</v>
      </c>
      <c r="F16" s="106">
        <v>0</v>
      </c>
    </row>
    <row r="17" spans="1:6" ht="21" customHeight="1">
      <c r="A17" s="114" t="s">
        <v>160</v>
      </c>
      <c r="B17" s="55" t="s">
        <v>200</v>
      </c>
      <c r="C17" s="59" t="s">
        <v>195</v>
      </c>
      <c r="D17" s="107">
        <f>D18+D20+D19</f>
        <v>8150000</v>
      </c>
      <c r="E17" s="107">
        <f>E18+E20</f>
        <v>5037831</v>
      </c>
      <c r="F17" s="107">
        <f>F18+F20</f>
        <v>5037831</v>
      </c>
    </row>
    <row r="18" spans="1:6" ht="12.75">
      <c r="A18" s="82" t="s">
        <v>161</v>
      </c>
      <c r="B18" s="95" t="s">
        <v>192</v>
      </c>
      <c r="C18" s="64" t="s">
        <v>107</v>
      </c>
      <c r="D18" s="102">
        <v>7150000</v>
      </c>
      <c r="E18" s="105">
        <v>4686500</v>
      </c>
      <c r="F18" s="105">
        <v>4680900</v>
      </c>
    </row>
    <row r="19" spans="1:6" ht="12.75">
      <c r="A19" s="82" t="s">
        <v>162</v>
      </c>
      <c r="B19" s="95" t="s">
        <v>384</v>
      </c>
      <c r="C19" s="64" t="s">
        <v>107</v>
      </c>
      <c r="D19" s="102"/>
      <c r="E19" s="105"/>
      <c r="F19" s="105"/>
    </row>
    <row r="20" spans="1:6" ht="15.75" customHeight="1">
      <c r="A20" s="84" t="s">
        <v>163</v>
      </c>
      <c r="B20" s="5" t="s">
        <v>292</v>
      </c>
      <c r="C20" s="64" t="s">
        <v>27</v>
      </c>
      <c r="D20" s="311">
        <v>1000000</v>
      </c>
      <c r="E20" s="102">
        <v>351331</v>
      </c>
      <c r="F20" s="102">
        <v>356931</v>
      </c>
    </row>
    <row r="21" spans="1:6" ht="18.75" customHeight="1">
      <c r="A21" s="79" t="s">
        <v>164</v>
      </c>
      <c r="B21" s="91" t="s">
        <v>121</v>
      </c>
      <c r="C21" s="98" t="s">
        <v>35</v>
      </c>
      <c r="D21" s="108">
        <f>D22+D23</f>
        <v>14074577</v>
      </c>
      <c r="E21" s="108">
        <f>E22+E23</f>
        <v>15465332</v>
      </c>
      <c r="F21" s="108">
        <f>F22+F23</f>
        <v>15465332</v>
      </c>
    </row>
    <row r="22" spans="1:6" ht="17.25" customHeight="1">
      <c r="A22" s="84" t="s">
        <v>165</v>
      </c>
      <c r="B22" s="96" t="s">
        <v>193</v>
      </c>
      <c r="C22" s="92" t="s">
        <v>18</v>
      </c>
      <c r="D22" s="109">
        <v>12074577</v>
      </c>
      <c r="E22" s="109">
        <v>13465332</v>
      </c>
      <c r="F22" s="109">
        <v>13465332</v>
      </c>
    </row>
    <row r="23" spans="1:6" ht="15.75" customHeight="1">
      <c r="A23" s="84" t="s">
        <v>386</v>
      </c>
      <c r="B23" s="97" t="s">
        <v>293</v>
      </c>
      <c r="C23" s="61" t="s">
        <v>181</v>
      </c>
      <c r="D23" s="102">
        <v>2000000</v>
      </c>
      <c r="E23" s="102">
        <v>2000000</v>
      </c>
      <c r="F23" s="102">
        <v>2000000</v>
      </c>
    </row>
    <row r="24" spans="1:6" ht="19.5" customHeight="1">
      <c r="A24" s="89" t="s">
        <v>387</v>
      </c>
      <c r="B24" s="90" t="s">
        <v>201</v>
      </c>
      <c r="C24" s="99" t="s">
        <v>196</v>
      </c>
      <c r="D24" s="110">
        <v>14766700</v>
      </c>
      <c r="E24" s="110">
        <f>E25</f>
        <v>13229995</v>
      </c>
      <c r="F24" s="110">
        <f>F25</f>
        <v>13229995</v>
      </c>
    </row>
    <row r="25" spans="1:6" ht="21.75" customHeight="1">
      <c r="A25" s="87" t="s">
        <v>166</v>
      </c>
      <c r="B25" s="164" t="s">
        <v>323</v>
      </c>
      <c r="C25" s="87" t="s">
        <v>11</v>
      </c>
      <c r="D25" s="104">
        <v>14766700</v>
      </c>
      <c r="E25" s="104">
        <v>13229995</v>
      </c>
      <c r="F25" s="104">
        <v>13229995</v>
      </c>
    </row>
    <row r="26" spans="1:6" ht="12.75">
      <c r="A26" s="93" t="s">
        <v>167</v>
      </c>
      <c r="B26" s="35" t="s">
        <v>202</v>
      </c>
      <c r="C26" s="93">
        <v>1000</v>
      </c>
      <c r="D26" s="111"/>
      <c r="E26" s="111"/>
      <c r="F26" s="111"/>
    </row>
    <row r="27" spans="1:6" ht="12.75">
      <c r="A27" s="93" t="s">
        <v>168</v>
      </c>
      <c r="B27" s="310" t="s">
        <v>437</v>
      </c>
      <c r="C27" s="93" t="s">
        <v>438</v>
      </c>
      <c r="D27" s="111"/>
      <c r="E27" s="111"/>
      <c r="F27" s="111"/>
    </row>
    <row r="28" spans="1:6" ht="12.75">
      <c r="A28" s="93" t="s">
        <v>388</v>
      </c>
      <c r="B28" s="35" t="s">
        <v>205</v>
      </c>
      <c r="C28" s="93" t="s">
        <v>189</v>
      </c>
      <c r="D28" s="111"/>
      <c r="E28" s="111"/>
      <c r="F28" s="111"/>
    </row>
    <row r="29" spans="1:6" ht="12.75">
      <c r="A29" s="93" t="s">
        <v>389</v>
      </c>
      <c r="B29" s="310" t="s">
        <v>443</v>
      </c>
      <c r="C29" s="93" t="s">
        <v>189</v>
      </c>
      <c r="D29" s="111"/>
      <c r="E29" s="111"/>
      <c r="F29" s="111"/>
    </row>
    <row r="30" spans="1:6" ht="15.75">
      <c r="A30" s="60" t="s">
        <v>390</v>
      </c>
      <c r="B30" s="57" t="s">
        <v>203</v>
      </c>
      <c r="C30" s="100" t="s">
        <v>127</v>
      </c>
      <c r="D30" s="112">
        <f>D31+D32+D33</f>
        <v>10313700</v>
      </c>
      <c r="E30" s="112">
        <f>E31+E32+E33</f>
        <v>10270000</v>
      </c>
      <c r="F30" s="112">
        <f>F31+F32+F33</f>
        <v>10270000</v>
      </c>
    </row>
    <row r="31" spans="1:6" ht="21.75" customHeight="1">
      <c r="A31" s="60" t="s">
        <v>424</v>
      </c>
      <c r="B31" s="164" t="s">
        <v>294</v>
      </c>
      <c r="C31" s="64" t="s">
        <v>67</v>
      </c>
      <c r="D31" s="113">
        <v>8968700</v>
      </c>
      <c r="E31" s="113">
        <v>8970000</v>
      </c>
      <c r="F31" s="113">
        <v>8970000</v>
      </c>
    </row>
    <row r="32" spans="1:6" ht="26.25" customHeight="1">
      <c r="A32" s="60" t="s">
        <v>444</v>
      </c>
      <c r="B32" s="164" t="s">
        <v>296</v>
      </c>
      <c r="C32" s="64" t="s">
        <v>67</v>
      </c>
      <c r="D32" s="113">
        <v>845000</v>
      </c>
      <c r="E32" s="113">
        <v>800000</v>
      </c>
      <c r="F32" s="113">
        <v>800000</v>
      </c>
    </row>
    <row r="33" spans="1:6" ht="12.75">
      <c r="A33" s="64" t="s">
        <v>445</v>
      </c>
      <c r="B33" s="5" t="s">
        <v>324</v>
      </c>
      <c r="C33" s="64" t="s">
        <v>67</v>
      </c>
      <c r="D33" s="113">
        <v>500000</v>
      </c>
      <c r="E33" s="113">
        <v>500000</v>
      </c>
      <c r="F33" s="113">
        <v>500000</v>
      </c>
    </row>
    <row r="34" spans="1:6" ht="12.75">
      <c r="A34" s="64" t="s">
        <v>446</v>
      </c>
      <c r="B34" s="5" t="s">
        <v>491</v>
      </c>
      <c r="C34" s="64"/>
      <c r="D34" s="113">
        <v>1000000</v>
      </c>
      <c r="E34" s="113"/>
      <c r="F34" s="113"/>
    </row>
    <row r="35" spans="1:6" ht="12.75">
      <c r="A35" s="64" t="s">
        <v>453</v>
      </c>
      <c r="B35" s="5" t="s">
        <v>490</v>
      </c>
      <c r="C35" s="64"/>
      <c r="D35" s="113"/>
      <c r="E35" s="113">
        <v>1490262.5</v>
      </c>
      <c r="F35" s="113">
        <v>2980525</v>
      </c>
    </row>
    <row r="36" spans="1:6" ht="12.75">
      <c r="A36" s="60" t="s">
        <v>454</v>
      </c>
      <c r="B36" s="33" t="s">
        <v>206</v>
      </c>
      <c r="C36" s="29"/>
      <c r="D36" s="112">
        <f>D9+D10+D11+D13+D14+D15+D16+D18+D20+D22+D23+D25+D31+D32+D33+D19+D12+D26+D35+D34</f>
        <v>63790500</v>
      </c>
      <c r="E36" s="112">
        <f>SUM(E8+E17+E21+E24+E26+E30+E35)</f>
        <v>61100762.5</v>
      </c>
      <c r="F36" s="112">
        <f>SUM(F8+F17+F21+F24+F26+F30+F35)</f>
        <v>62591025</v>
      </c>
    </row>
    <row r="37" spans="1:6" ht="15">
      <c r="A37" s="3"/>
      <c r="B37" s="6"/>
      <c r="C37" s="3"/>
      <c r="D37" s="3"/>
      <c r="E37" s="3"/>
      <c r="F37" s="3"/>
    </row>
    <row r="38" spans="1:4" ht="15">
      <c r="A38" s="3"/>
      <c r="B38" s="6"/>
      <c r="C38" s="3"/>
      <c r="D38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8515625" style="0" customWidth="1"/>
    <col min="2" max="2" width="55.7109375" style="0" customWidth="1"/>
    <col min="3" max="3" width="11.140625" style="0" customWidth="1"/>
    <col min="4" max="4" width="7.57421875" style="0" customWidth="1"/>
    <col min="5" max="5" width="9.421875" style="0" customWidth="1"/>
    <col min="6" max="6" width="8.57421875" style="0" customWidth="1"/>
    <col min="7" max="7" width="13.57421875" style="0" customWidth="1"/>
    <col min="8" max="8" width="15.421875" style="0" customWidth="1"/>
    <col min="9" max="9" width="0.2890625" style="0" customWidth="1"/>
  </cols>
  <sheetData>
    <row r="1" spans="2:8" ht="15">
      <c r="B1" s="1" t="s">
        <v>169</v>
      </c>
      <c r="C1" s="1"/>
      <c r="D1" s="3"/>
      <c r="E1" s="3"/>
      <c r="F1" s="3"/>
      <c r="G1" s="3"/>
      <c r="H1" s="3"/>
    </row>
    <row r="2" spans="2:8" ht="15">
      <c r="B2" s="1" t="s">
        <v>522</v>
      </c>
      <c r="C2" s="1"/>
      <c r="D2" s="3"/>
      <c r="E2" s="3"/>
      <c r="F2" s="3"/>
      <c r="G2" s="3"/>
      <c r="H2" s="3"/>
    </row>
    <row r="3" spans="2:8" ht="15.75">
      <c r="B3" s="1" t="s">
        <v>475</v>
      </c>
      <c r="C3" s="1"/>
      <c r="D3" s="3"/>
      <c r="E3" s="37"/>
      <c r="F3" s="3"/>
      <c r="G3" s="3"/>
      <c r="H3" s="3"/>
    </row>
    <row r="4" spans="2:8" ht="12.75">
      <c r="B4" s="36" t="s">
        <v>108</v>
      </c>
      <c r="C4" s="36"/>
      <c r="D4" s="2"/>
      <c r="E4" s="2"/>
      <c r="F4" s="2"/>
      <c r="G4" s="2"/>
      <c r="H4" s="2"/>
    </row>
    <row r="5" spans="2:8" ht="12.75">
      <c r="B5" s="36" t="s">
        <v>476</v>
      </c>
      <c r="C5" s="36"/>
      <c r="D5" s="2"/>
      <c r="E5" s="2"/>
      <c r="F5" s="2"/>
      <c r="G5" s="2"/>
      <c r="H5" s="2"/>
    </row>
    <row r="6" ht="12.75">
      <c r="B6" s="36"/>
    </row>
    <row r="7" spans="2:8" ht="12.75">
      <c r="B7" s="33" t="s">
        <v>20</v>
      </c>
      <c r="C7" s="22" t="s">
        <v>145</v>
      </c>
      <c r="D7" s="22" t="s">
        <v>22</v>
      </c>
      <c r="E7" s="22" t="s">
        <v>24</v>
      </c>
      <c r="F7" s="22" t="s">
        <v>13</v>
      </c>
      <c r="G7" s="22" t="s">
        <v>3</v>
      </c>
      <c r="H7" s="22" t="s">
        <v>3</v>
      </c>
    </row>
    <row r="8" spans="2:8" ht="12.75">
      <c r="B8" s="33" t="s">
        <v>21</v>
      </c>
      <c r="C8" s="22" t="s">
        <v>37</v>
      </c>
      <c r="D8" s="22" t="s">
        <v>23</v>
      </c>
      <c r="E8" s="22" t="s">
        <v>25</v>
      </c>
      <c r="F8" s="34" t="s">
        <v>26</v>
      </c>
      <c r="G8" s="32" t="s">
        <v>131</v>
      </c>
      <c r="H8" s="32" t="s">
        <v>512</v>
      </c>
    </row>
    <row r="9" spans="2:8" ht="12.75">
      <c r="B9" s="33" t="s">
        <v>199</v>
      </c>
      <c r="C9" s="72" t="s">
        <v>52</v>
      </c>
      <c r="D9" s="72" t="s">
        <v>36</v>
      </c>
      <c r="E9" s="119"/>
      <c r="F9" s="66"/>
      <c r="G9" s="120">
        <f>G10+G16+G22+G30+G36</f>
        <v>15607342</v>
      </c>
      <c r="H9" s="120">
        <f>H10+H16+H22+H30+H36</f>
        <v>15607342</v>
      </c>
    </row>
    <row r="10" spans="2:8" ht="25.5">
      <c r="B10" s="165" t="s">
        <v>134</v>
      </c>
      <c r="C10" s="116" t="s">
        <v>52</v>
      </c>
      <c r="D10" s="116" t="s">
        <v>34</v>
      </c>
      <c r="E10" s="121"/>
      <c r="F10" s="117"/>
      <c r="G10" s="122">
        <f>G12</f>
        <v>826595</v>
      </c>
      <c r="H10" s="122">
        <f>H12</f>
        <v>826595</v>
      </c>
    </row>
    <row r="11" spans="2:8" ht="12.75">
      <c r="B11" s="164" t="s">
        <v>258</v>
      </c>
      <c r="C11" s="73" t="s">
        <v>52</v>
      </c>
      <c r="D11" s="73" t="s">
        <v>34</v>
      </c>
      <c r="E11" s="123">
        <v>8100000</v>
      </c>
      <c r="F11" s="68"/>
      <c r="G11" s="124">
        <f aca="true" t="shared" si="0" ref="G11:H14">G12</f>
        <v>826595</v>
      </c>
      <c r="H11" s="124">
        <f t="shared" si="0"/>
        <v>826595</v>
      </c>
    </row>
    <row r="12" spans="2:8" ht="12.75">
      <c r="B12" s="164" t="s">
        <v>258</v>
      </c>
      <c r="C12" s="73" t="s">
        <v>52</v>
      </c>
      <c r="D12" s="73" t="s">
        <v>34</v>
      </c>
      <c r="E12" s="123">
        <v>8110000</v>
      </c>
      <c r="F12" s="68"/>
      <c r="G12" s="124">
        <f t="shared" si="0"/>
        <v>826595</v>
      </c>
      <c r="H12" s="124">
        <f t="shared" si="0"/>
        <v>826595</v>
      </c>
    </row>
    <row r="13" spans="2:8" ht="12.75">
      <c r="B13" s="164" t="s">
        <v>258</v>
      </c>
      <c r="C13" s="73" t="s">
        <v>52</v>
      </c>
      <c r="D13" s="73" t="s">
        <v>34</v>
      </c>
      <c r="E13" s="123">
        <v>8118021</v>
      </c>
      <c r="F13" s="68"/>
      <c r="G13" s="124">
        <f t="shared" si="0"/>
        <v>826595</v>
      </c>
      <c r="H13" s="124">
        <f t="shared" si="0"/>
        <v>826595</v>
      </c>
    </row>
    <row r="14" spans="2:8" ht="12.75">
      <c r="B14" s="164" t="s">
        <v>258</v>
      </c>
      <c r="C14" s="143" t="s">
        <v>52</v>
      </c>
      <c r="D14" s="143" t="s">
        <v>34</v>
      </c>
      <c r="E14" s="147">
        <v>8118021</v>
      </c>
      <c r="F14" s="145" t="s">
        <v>116</v>
      </c>
      <c r="G14" s="148">
        <f t="shared" si="0"/>
        <v>826595</v>
      </c>
      <c r="H14" s="148">
        <f t="shared" si="0"/>
        <v>826595</v>
      </c>
    </row>
    <row r="15" spans="2:8" ht="12.75">
      <c r="B15" s="164" t="s">
        <v>258</v>
      </c>
      <c r="C15" s="73" t="s">
        <v>52</v>
      </c>
      <c r="D15" s="73" t="s">
        <v>34</v>
      </c>
      <c r="E15" s="125" t="s">
        <v>115</v>
      </c>
      <c r="F15" s="67" t="s">
        <v>253</v>
      </c>
      <c r="G15" s="124">
        <v>826595</v>
      </c>
      <c r="H15" s="124">
        <v>826595</v>
      </c>
    </row>
    <row r="16" spans="2:8" ht="12.75">
      <c r="B16" s="165" t="s">
        <v>135</v>
      </c>
      <c r="C16" s="116" t="s">
        <v>52</v>
      </c>
      <c r="D16" s="116" t="s">
        <v>8</v>
      </c>
      <c r="E16" s="126"/>
      <c r="F16" s="117"/>
      <c r="G16" s="122">
        <f aca="true" t="shared" si="1" ref="G16:H20">G17</f>
        <v>315000</v>
      </c>
      <c r="H16" s="122">
        <f t="shared" si="1"/>
        <v>315000</v>
      </c>
    </row>
    <row r="17" spans="2:8" ht="25.5">
      <c r="B17" s="184" t="s">
        <v>208</v>
      </c>
      <c r="C17" s="132" t="s">
        <v>52</v>
      </c>
      <c r="D17" s="132" t="s">
        <v>8</v>
      </c>
      <c r="E17" s="135" t="s">
        <v>207</v>
      </c>
      <c r="F17" s="133"/>
      <c r="G17" s="136">
        <f>G18</f>
        <v>315000</v>
      </c>
      <c r="H17" s="136">
        <f>H18</f>
        <v>315000</v>
      </c>
    </row>
    <row r="18" spans="2:8" ht="12.75">
      <c r="B18" s="139" t="s">
        <v>289</v>
      </c>
      <c r="C18" s="132" t="s">
        <v>52</v>
      </c>
      <c r="D18" s="132" t="s">
        <v>8</v>
      </c>
      <c r="E18" s="135" t="s">
        <v>256</v>
      </c>
      <c r="F18" s="133"/>
      <c r="G18" s="136">
        <f>G19</f>
        <v>315000</v>
      </c>
      <c r="H18" s="136">
        <f>H19</f>
        <v>315000</v>
      </c>
    </row>
    <row r="19" spans="2:8" ht="12.75">
      <c r="B19" s="139" t="s">
        <v>289</v>
      </c>
      <c r="C19" s="132" t="s">
        <v>52</v>
      </c>
      <c r="D19" s="132" t="s">
        <v>8</v>
      </c>
      <c r="E19" s="135" t="s">
        <v>228</v>
      </c>
      <c r="F19" s="133"/>
      <c r="G19" s="137">
        <f t="shared" si="1"/>
        <v>315000</v>
      </c>
      <c r="H19" s="137">
        <f t="shared" si="1"/>
        <v>315000</v>
      </c>
    </row>
    <row r="20" spans="2:8" ht="12.75">
      <c r="B20" s="139" t="s">
        <v>289</v>
      </c>
      <c r="C20" s="143" t="s">
        <v>52</v>
      </c>
      <c r="D20" s="143" t="s">
        <v>8</v>
      </c>
      <c r="E20" s="150" t="s">
        <v>228</v>
      </c>
      <c r="F20" s="151" t="s">
        <v>114</v>
      </c>
      <c r="G20" s="146">
        <f t="shared" si="1"/>
        <v>315000</v>
      </c>
      <c r="H20" s="146">
        <f t="shared" si="1"/>
        <v>315000</v>
      </c>
    </row>
    <row r="21" spans="2:8" ht="12.75">
      <c r="B21" s="139" t="s">
        <v>289</v>
      </c>
      <c r="C21" s="132" t="s">
        <v>52</v>
      </c>
      <c r="D21" s="132" t="s">
        <v>8</v>
      </c>
      <c r="E21" s="135" t="s">
        <v>228</v>
      </c>
      <c r="F21" s="133" t="s">
        <v>252</v>
      </c>
      <c r="G21" s="137">
        <v>315000</v>
      </c>
      <c r="H21" s="137">
        <v>315000</v>
      </c>
    </row>
    <row r="22" spans="2:8" ht="12.75">
      <c r="B22" s="187" t="s">
        <v>137</v>
      </c>
      <c r="C22" s="116" t="s">
        <v>52</v>
      </c>
      <c r="D22" s="128" t="s">
        <v>9</v>
      </c>
      <c r="E22" s="128"/>
      <c r="F22" s="117"/>
      <c r="G22" s="122">
        <f>G23</f>
        <v>11465747</v>
      </c>
      <c r="H22" s="122">
        <f>H23</f>
        <v>11465747</v>
      </c>
    </row>
    <row r="23" spans="2:8" ht="12.75">
      <c r="B23" s="188" t="s">
        <v>138</v>
      </c>
      <c r="C23" s="140" t="s">
        <v>52</v>
      </c>
      <c r="D23" s="125" t="s">
        <v>9</v>
      </c>
      <c r="E23" s="125" t="s">
        <v>209</v>
      </c>
      <c r="F23" s="67"/>
      <c r="G23" s="141">
        <f>G24</f>
        <v>11465747</v>
      </c>
      <c r="H23" s="141">
        <f>H24</f>
        <v>11465747</v>
      </c>
    </row>
    <row r="24" spans="2:8" ht="25.5">
      <c r="B24" s="142" t="s">
        <v>297</v>
      </c>
      <c r="C24" s="73" t="s">
        <v>52</v>
      </c>
      <c r="D24" s="125" t="s">
        <v>9</v>
      </c>
      <c r="E24" s="125" t="s">
        <v>118</v>
      </c>
      <c r="F24" s="67"/>
      <c r="G24" s="141">
        <v>11465747</v>
      </c>
      <c r="H24" s="141">
        <v>11465747</v>
      </c>
    </row>
    <row r="25" spans="2:8" ht="25.5">
      <c r="B25" s="142" t="s">
        <v>297</v>
      </c>
      <c r="C25" s="73" t="s">
        <v>52</v>
      </c>
      <c r="D25" s="125" t="s">
        <v>9</v>
      </c>
      <c r="E25" s="125" t="s">
        <v>119</v>
      </c>
      <c r="F25" s="67"/>
      <c r="G25" s="141">
        <f>G26+G28</f>
        <v>0</v>
      </c>
      <c r="H25" s="141">
        <f>H26+H28</f>
        <v>0</v>
      </c>
    </row>
    <row r="26" spans="2:8" ht="25.5">
      <c r="B26" s="142" t="s">
        <v>297</v>
      </c>
      <c r="C26" s="143" t="s">
        <v>52</v>
      </c>
      <c r="D26" s="144" t="s">
        <v>9</v>
      </c>
      <c r="E26" s="144" t="s">
        <v>119</v>
      </c>
      <c r="F26" s="145"/>
      <c r="G26" s="146"/>
      <c r="H26" s="146"/>
    </row>
    <row r="27" spans="2:8" ht="25.5">
      <c r="B27" s="142" t="s">
        <v>297</v>
      </c>
      <c r="C27" s="73" t="s">
        <v>52</v>
      </c>
      <c r="D27" s="125" t="s">
        <v>9</v>
      </c>
      <c r="E27" s="125" t="s">
        <v>119</v>
      </c>
      <c r="F27" s="67" t="s">
        <v>253</v>
      </c>
      <c r="G27" s="129">
        <v>0</v>
      </c>
      <c r="H27" s="129">
        <v>0</v>
      </c>
    </row>
    <row r="28" spans="2:8" ht="25.5">
      <c r="B28" s="142" t="s">
        <v>297</v>
      </c>
      <c r="C28" s="143" t="s">
        <v>52</v>
      </c>
      <c r="D28" s="144" t="s">
        <v>9</v>
      </c>
      <c r="E28" s="144" t="s">
        <v>119</v>
      </c>
      <c r="F28" s="145" t="s">
        <v>114</v>
      </c>
      <c r="G28" s="148">
        <f>G29</f>
        <v>0</v>
      </c>
      <c r="H28" s="148">
        <f>H29</f>
        <v>0</v>
      </c>
    </row>
    <row r="29" spans="2:8" ht="25.5">
      <c r="B29" s="142" t="s">
        <v>297</v>
      </c>
      <c r="C29" s="73" t="s">
        <v>52</v>
      </c>
      <c r="D29" s="125" t="s">
        <v>9</v>
      </c>
      <c r="E29" s="125" t="s">
        <v>119</v>
      </c>
      <c r="F29" s="67" t="s">
        <v>252</v>
      </c>
      <c r="G29" s="129">
        <v>0</v>
      </c>
      <c r="H29" s="129">
        <v>0</v>
      </c>
    </row>
    <row r="30" spans="2:8" ht="12.75">
      <c r="B30" s="189" t="s">
        <v>10</v>
      </c>
      <c r="C30" s="128" t="s">
        <v>52</v>
      </c>
      <c r="D30" s="128" t="s">
        <v>69</v>
      </c>
      <c r="E30" s="128"/>
      <c r="F30" s="155"/>
      <c r="G30" s="122">
        <f>G31</f>
        <v>500000</v>
      </c>
      <c r="H30" s="122">
        <f>H31</f>
        <v>500000</v>
      </c>
    </row>
    <row r="31" spans="2:8" ht="12.75">
      <c r="B31" s="186"/>
      <c r="C31" s="152" t="s">
        <v>52</v>
      </c>
      <c r="D31" s="152" t="s">
        <v>69</v>
      </c>
      <c r="E31" s="152" t="s">
        <v>118</v>
      </c>
      <c r="F31" s="153"/>
      <c r="G31" s="136">
        <f aca="true" t="shared" si="2" ref="G31:H34">G32</f>
        <v>500000</v>
      </c>
      <c r="H31" s="136">
        <f t="shared" si="2"/>
        <v>500000</v>
      </c>
    </row>
    <row r="32" spans="2:8" ht="12.75">
      <c r="B32" s="186" t="s">
        <v>298</v>
      </c>
      <c r="C32" s="152" t="s">
        <v>52</v>
      </c>
      <c r="D32" s="152" t="s">
        <v>69</v>
      </c>
      <c r="E32" s="152" t="s">
        <v>118</v>
      </c>
      <c r="F32" s="153"/>
      <c r="G32" s="136">
        <f t="shared" si="2"/>
        <v>500000</v>
      </c>
      <c r="H32" s="136">
        <f t="shared" si="2"/>
        <v>500000</v>
      </c>
    </row>
    <row r="33" spans="2:8" ht="12.75">
      <c r="B33" s="186" t="s">
        <v>298</v>
      </c>
      <c r="C33" s="73" t="s">
        <v>52</v>
      </c>
      <c r="D33" s="125" t="s">
        <v>69</v>
      </c>
      <c r="E33" s="125" t="s">
        <v>233</v>
      </c>
      <c r="F33" s="67"/>
      <c r="G33" s="129">
        <f t="shared" si="2"/>
        <v>500000</v>
      </c>
      <c r="H33" s="129">
        <f t="shared" si="2"/>
        <v>500000</v>
      </c>
    </row>
    <row r="34" spans="2:8" ht="12.75">
      <c r="B34" s="186" t="s">
        <v>298</v>
      </c>
      <c r="C34" s="143" t="s">
        <v>52</v>
      </c>
      <c r="D34" s="144" t="s">
        <v>69</v>
      </c>
      <c r="E34" s="144" t="s">
        <v>233</v>
      </c>
      <c r="F34" s="145" t="s">
        <v>212</v>
      </c>
      <c r="G34" s="148">
        <f t="shared" si="2"/>
        <v>500000</v>
      </c>
      <c r="H34" s="148">
        <f t="shared" si="2"/>
        <v>500000</v>
      </c>
    </row>
    <row r="35" spans="2:8" ht="12.75">
      <c r="B35" s="186" t="s">
        <v>298</v>
      </c>
      <c r="C35" s="73" t="s">
        <v>52</v>
      </c>
      <c r="D35" s="125" t="s">
        <v>69</v>
      </c>
      <c r="E35" s="125" t="s">
        <v>233</v>
      </c>
      <c r="F35" s="67" t="s">
        <v>185</v>
      </c>
      <c r="G35" s="129">
        <v>500000</v>
      </c>
      <c r="H35" s="129">
        <v>500000</v>
      </c>
    </row>
    <row r="36" spans="2:8" ht="12.75">
      <c r="B36" s="189" t="s">
        <v>139</v>
      </c>
      <c r="C36" s="116" t="s">
        <v>52</v>
      </c>
      <c r="D36" s="128" t="s">
        <v>68</v>
      </c>
      <c r="E36" s="128"/>
      <c r="F36" s="117"/>
      <c r="G36" s="122">
        <v>2500000</v>
      </c>
      <c r="H36" s="122">
        <v>2500000</v>
      </c>
    </row>
    <row r="37" spans="2:8" ht="12.75">
      <c r="B37" s="188" t="s">
        <v>138</v>
      </c>
      <c r="C37" s="132" t="s">
        <v>52</v>
      </c>
      <c r="D37" s="152" t="s">
        <v>68</v>
      </c>
      <c r="E37" s="152" t="s">
        <v>209</v>
      </c>
      <c r="F37" s="153"/>
      <c r="G37" s="136"/>
      <c r="H37" s="136"/>
    </row>
    <row r="38" spans="2:8" ht="35.25" customHeight="1">
      <c r="B38" s="212" t="s">
        <v>300</v>
      </c>
      <c r="C38" s="73" t="s">
        <v>52</v>
      </c>
      <c r="D38" s="125" t="s">
        <v>68</v>
      </c>
      <c r="E38" s="125" t="s">
        <v>118</v>
      </c>
      <c r="F38" s="67"/>
      <c r="G38" s="129"/>
      <c r="H38" s="129"/>
    </row>
    <row r="39" spans="2:8" ht="32.25" customHeight="1">
      <c r="B39" s="212" t="s">
        <v>300</v>
      </c>
      <c r="C39" s="132" t="s">
        <v>52</v>
      </c>
      <c r="D39" s="152" t="s">
        <v>68</v>
      </c>
      <c r="E39" s="152" t="s">
        <v>175</v>
      </c>
      <c r="F39" s="153"/>
      <c r="G39" s="136"/>
      <c r="H39" s="136"/>
    </row>
    <row r="40" spans="2:8" ht="33" customHeight="1">
      <c r="B40" s="212" t="s">
        <v>300</v>
      </c>
      <c r="C40" s="143" t="s">
        <v>52</v>
      </c>
      <c r="D40" s="144" t="s">
        <v>68</v>
      </c>
      <c r="E40" s="144" t="s">
        <v>175</v>
      </c>
      <c r="F40" s="145" t="s">
        <v>114</v>
      </c>
      <c r="G40" s="148"/>
      <c r="H40" s="148"/>
    </row>
    <row r="41" spans="2:8" ht="34.5" customHeight="1">
      <c r="B41" s="212" t="s">
        <v>300</v>
      </c>
      <c r="C41" s="73" t="s">
        <v>52</v>
      </c>
      <c r="D41" s="70" t="s">
        <v>68</v>
      </c>
      <c r="E41" s="70" t="s">
        <v>175</v>
      </c>
      <c r="F41" s="68" t="s">
        <v>252</v>
      </c>
      <c r="G41" s="124"/>
      <c r="H41" s="124"/>
    </row>
    <row r="42" spans="2:8" ht="36">
      <c r="B42" s="267" t="s">
        <v>215</v>
      </c>
      <c r="C42" s="73" t="s">
        <v>52</v>
      </c>
      <c r="D42" s="70" t="s">
        <v>68</v>
      </c>
      <c r="E42" s="70" t="s">
        <v>176</v>
      </c>
      <c r="F42" s="68"/>
      <c r="G42" s="124">
        <f>G43</f>
        <v>2500000</v>
      </c>
      <c r="H42" s="124">
        <f>H43</f>
        <v>2500000</v>
      </c>
    </row>
    <row r="43" spans="2:8" ht="24">
      <c r="B43" s="212" t="s">
        <v>299</v>
      </c>
      <c r="C43" s="73" t="s">
        <v>52</v>
      </c>
      <c r="D43" s="70" t="s">
        <v>68</v>
      </c>
      <c r="E43" s="70" t="s">
        <v>177</v>
      </c>
      <c r="F43" s="68"/>
      <c r="G43" s="124">
        <f>G44</f>
        <v>2500000</v>
      </c>
      <c r="H43" s="124">
        <f>H44</f>
        <v>2500000</v>
      </c>
    </row>
    <row r="44" spans="2:8" ht="24">
      <c r="B44" s="212" t="s">
        <v>299</v>
      </c>
      <c r="C44" s="73" t="s">
        <v>52</v>
      </c>
      <c r="D44" s="70" t="s">
        <v>68</v>
      </c>
      <c r="E44" s="70" t="s">
        <v>254</v>
      </c>
      <c r="F44" s="68"/>
      <c r="G44" s="124">
        <f>G45+G47</f>
        <v>2500000</v>
      </c>
      <c r="H44" s="124">
        <f>H45+H47</f>
        <v>2500000</v>
      </c>
    </row>
    <row r="45" spans="2:8" ht="24">
      <c r="B45" s="212" t="s">
        <v>299</v>
      </c>
      <c r="C45" s="143" t="s">
        <v>52</v>
      </c>
      <c r="D45" s="144" t="s">
        <v>68</v>
      </c>
      <c r="E45" s="144" t="s">
        <v>254</v>
      </c>
      <c r="F45" s="145" t="s">
        <v>117</v>
      </c>
      <c r="G45" s="148">
        <f>G46</f>
        <v>2450000</v>
      </c>
      <c r="H45" s="148">
        <f>H46</f>
        <v>2450000</v>
      </c>
    </row>
    <row r="46" spans="2:8" ht="24">
      <c r="B46" s="212" t="s">
        <v>299</v>
      </c>
      <c r="C46" s="73" t="s">
        <v>52</v>
      </c>
      <c r="D46" s="70" t="s">
        <v>68</v>
      </c>
      <c r="E46" s="70" t="s">
        <v>254</v>
      </c>
      <c r="F46" s="68" t="s">
        <v>255</v>
      </c>
      <c r="G46" s="124">
        <v>2450000</v>
      </c>
      <c r="H46" s="124">
        <v>2450000</v>
      </c>
    </row>
    <row r="47" spans="2:8" ht="24">
      <c r="B47" s="212" t="s">
        <v>299</v>
      </c>
      <c r="C47" s="143" t="s">
        <v>52</v>
      </c>
      <c r="D47" s="144" t="s">
        <v>68</v>
      </c>
      <c r="E47" s="144" t="s">
        <v>254</v>
      </c>
      <c r="F47" s="145" t="s">
        <v>114</v>
      </c>
      <c r="G47" s="148">
        <f>G48</f>
        <v>50000</v>
      </c>
      <c r="H47" s="148">
        <f>H48</f>
        <v>50000</v>
      </c>
    </row>
    <row r="48" spans="2:8" ht="24">
      <c r="B48" s="212" t="s">
        <v>299</v>
      </c>
      <c r="C48" s="73" t="s">
        <v>52</v>
      </c>
      <c r="D48" s="70" t="s">
        <v>68</v>
      </c>
      <c r="E48" s="70" t="s">
        <v>254</v>
      </c>
      <c r="F48" s="68" t="s">
        <v>252</v>
      </c>
      <c r="G48" s="124">
        <v>50000</v>
      </c>
      <c r="H48" s="124">
        <v>50000</v>
      </c>
    </row>
    <row r="49" spans="2:8" ht="21.75">
      <c r="B49" s="286" t="s">
        <v>301</v>
      </c>
      <c r="C49" s="73"/>
      <c r="D49" s="70"/>
      <c r="E49" s="70"/>
      <c r="F49" s="68"/>
      <c r="G49" s="124"/>
      <c r="H49" s="124"/>
    </row>
    <row r="50" spans="2:8" ht="38.25">
      <c r="B50" s="96" t="s">
        <v>132</v>
      </c>
      <c r="C50" s="132" t="s">
        <v>52</v>
      </c>
      <c r="D50" s="152" t="s">
        <v>272</v>
      </c>
      <c r="E50" s="152" t="s">
        <v>303</v>
      </c>
      <c r="F50" s="68"/>
      <c r="G50" s="124"/>
      <c r="H50" s="124"/>
    </row>
    <row r="51" spans="2:8" ht="24">
      <c r="B51" s="269" t="s">
        <v>302</v>
      </c>
      <c r="C51" s="132" t="s">
        <v>52</v>
      </c>
      <c r="D51" s="152" t="s">
        <v>272</v>
      </c>
      <c r="E51" s="152" t="s">
        <v>303</v>
      </c>
      <c r="F51" s="68"/>
      <c r="G51" s="124">
        <v>0</v>
      </c>
      <c r="H51" s="124">
        <v>0</v>
      </c>
    </row>
    <row r="52" spans="2:8" ht="12.75">
      <c r="B52" s="269" t="s">
        <v>275</v>
      </c>
      <c r="C52" s="132" t="s">
        <v>52</v>
      </c>
      <c r="D52" s="152" t="s">
        <v>272</v>
      </c>
      <c r="E52" s="152" t="s">
        <v>273</v>
      </c>
      <c r="F52" s="68" t="s">
        <v>114</v>
      </c>
      <c r="G52" s="124">
        <v>0</v>
      </c>
      <c r="H52" s="124">
        <v>0</v>
      </c>
    </row>
    <row r="53" spans="2:8" ht="12.75">
      <c r="B53" s="269" t="s">
        <v>275</v>
      </c>
      <c r="C53" s="132" t="s">
        <v>52</v>
      </c>
      <c r="D53" s="152" t="s">
        <v>272</v>
      </c>
      <c r="E53" s="152" t="s">
        <v>273</v>
      </c>
      <c r="F53" s="68" t="s">
        <v>252</v>
      </c>
      <c r="G53" s="124">
        <v>0</v>
      </c>
      <c r="H53" s="124">
        <v>0</v>
      </c>
    </row>
    <row r="54" spans="2:8" ht="38.25">
      <c r="B54" s="96" t="s">
        <v>494</v>
      </c>
      <c r="C54" s="73"/>
      <c r="D54" s="70"/>
      <c r="E54" s="70"/>
      <c r="F54" s="68"/>
      <c r="G54" s="124"/>
      <c r="H54" s="124"/>
    </row>
    <row r="55" spans="2:8" ht="12.75">
      <c r="B55" s="269" t="s">
        <v>277</v>
      </c>
      <c r="C55" s="132" t="s">
        <v>52</v>
      </c>
      <c r="D55" s="152" t="s">
        <v>278</v>
      </c>
      <c r="E55" s="152" t="s">
        <v>244</v>
      </c>
      <c r="F55" s="68"/>
      <c r="G55" s="124"/>
      <c r="H55" s="124"/>
    </row>
    <row r="56" spans="2:8" ht="12.75">
      <c r="B56" s="269" t="s">
        <v>277</v>
      </c>
      <c r="C56" s="132" t="s">
        <v>52</v>
      </c>
      <c r="D56" s="152" t="s">
        <v>278</v>
      </c>
      <c r="E56" s="152" t="s">
        <v>242</v>
      </c>
      <c r="F56" s="68" t="s">
        <v>114</v>
      </c>
      <c r="G56" s="124">
        <v>0</v>
      </c>
      <c r="H56" s="124">
        <v>0</v>
      </c>
    </row>
    <row r="57" spans="2:8" ht="12.75">
      <c r="B57" s="269" t="s">
        <v>277</v>
      </c>
      <c r="C57" s="132" t="s">
        <v>52</v>
      </c>
      <c r="D57" s="152" t="s">
        <v>278</v>
      </c>
      <c r="E57" s="152" t="s">
        <v>242</v>
      </c>
      <c r="F57" s="68" t="s">
        <v>252</v>
      </c>
      <c r="G57" s="124">
        <v>0</v>
      </c>
      <c r="H57" s="124">
        <v>0</v>
      </c>
    </row>
    <row r="58" spans="2:8" ht="12.75">
      <c r="B58" s="174" t="s">
        <v>192</v>
      </c>
      <c r="C58" s="116" t="s">
        <v>52</v>
      </c>
      <c r="D58" s="128" t="s">
        <v>107</v>
      </c>
      <c r="E58" s="128"/>
      <c r="F58" s="117"/>
      <c r="G58" s="122">
        <f>G59</f>
        <v>4686500</v>
      </c>
      <c r="H58" s="122">
        <f>H59</f>
        <v>4680900</v>
      </c>
    </row>
    <row r="59" spans="2:8" ht="38.25">
      <c r="B59" s="96" t="s">
        <v>494</v>
      </c>
      <c r="C59" s="132" t="s">
        <v>52</v>
      </c>
      <c r="D59" s="152" t="s">
        <v>107</v>
      </c>
      <c r="E59" s="152" t="s">
        <v>141</v>
      </c>
      <c r="F59" s="153"/>
      <c r="G59" s="136">
        <f>G60</f>
        <v>4686500</v>
      </c>
      <c r="H59" s="136">
        <f>H60</f>
        <v>4680900</v>
      </c>
    </row>
    <row r="60" spans="2:8" ht="12.75">
      <c r="B60" s="168" t="s">
        <v>304</v>
      </c>
      <c r="C60" s="132" t="s">
        <v>52</v>
      </c>
      <c r="D60" s="152" t="s">
        <v>107</v>
      </c>
      <c r="E60" s="152" t="s">
        <v>143</v>
      </c>
      <c r="F60" s="153"/>
      <c r="G60" s="136">
        <v>4686500</v>
      </c>
      <c r="H60" s="136">
        <v>4680900</v>
      </c>
    </row>
    <row r="61" spans="2:8" ht="12.75">
      <c r="B61" s="175" t="s">
        <v>263</v>
      </c>
      <c r="C61" s="132" t="s">
        <v>52</v>
      </c>
      <c r="D61" s="152" t="s">
        <v>107</v>
      </c>
      <c r="E61" s="152" t="s">
        <v>260</v>
      </c>
      <c r="F61" s="153"/>
      <c r="G61" s="136">
        <f>G62</f>
        <v>4086500</v>
      </c>
      <c r="H61" s="136">
        <f>H62</f>
        <v>4080900</v>
      </c>
    </row>
    <row r="62" spans="2:8" ht="12.75">
      <c r="B62" s="175" t="s">
        <v>263</v>
      </c>
      <c r="C62" s="143" t="s">
        <v>52</v>
      </c>
      <c r="D62" s="144" t="s">
        <v>107</v>
      </c>
      <c r="E62" s="144" t="s">
        <v>260</v>
      </c>
      <c r="F62" s="145" t="s">
        <v>114</v>
      </c>
      <c r="G62" s="148">
        <f>G63</f>
        <v>4086500</v>
      </c>
      <c r="H62" s="148">
        <f>H63</f>
        <v>4080900</v>
      </c>
    </row>
    <row r="63" spans="2:8" ht="12.75">
      <c r="B63" s="175" t="s">
        <v>263</v>
      </c>
      <c r="C63" s="132" t="s">
        <v>52</v>
      </c>
      <c r="D63" s="152" t="s">
        <v>107</v>
      </c>
      <c r="E63" s="152" t="s">
        <v>260</v>
      </c>
      <c r="F63" s="153" t="s">
        <v>252</v>
      </c>
      <c r="G63" s="136">
        <v>4086500</v>
      </c>
      <c r="H63" s="136">
        <v>4080900</v>
      </c>
    </row>
    <row r="64" spans="2:8" ht="12.75">
      <c r="B64" s="268" t="s">
        <v>305</v>
      </c>
      <c r="C64" s="132" t="s">
        <v>52</v>
      </c>
      <c r="D64" s="152" t="s">
        <v>107</v>
      </c>
      <c r="E64" s="152"/>
      <c r="F64" s="153"/>
      <c r="G64" s="136">
        <f>G65</f>
        <v>0</v>
      </c>
      <c r="H64" s="136">
        <f>H65</f>
        <v>0</v>
      </c>
    </row>
    <row r="65" spans="2:8" ht="12.75">
      <c r="B65" s="185" t="s">
        <v>182</v>
      </c>
      <c r="C65" s="143" t="s">
        <v>52</v>
      </c>
      <c r="D65" s="144" t="s">
        <v>107</v>
      </c>
      <c r="E65" s="144" t="s">
        <v>143</v>
      </c>
      <c r="F65" s="145"/>
      <c r="G65" s="148">
        <f>G66</f>
        <v>0</v>
      </c>
      <c r="H65" s="148">
        <f>H66</f>
        <v>0</v>
      </c>
    </row>
    <row r="66" spans="2:8" ht="12.75">
      <c r="B66" s="185" t="s">
        <v>182</v>
      </c>
      <c r="C66" s="132" t="s">
        <v>52</v>
      </c>
      <c r="D66" s="152" t="s">
        <v>107</v>
      </c>
      <c r="E66" s="152" t="s">
        <v>236</v>
      </c>
      <c r="F66" s="153"/>
      <c r="G66" s="136">
        <v>0</v>
      </c>
      <c r="H66" s="136">
        <v>0</v>
      </c>
    </row>
    <row r="67" spans="2:8" ht="12.75">
      <c r="B67" s="175" t="s">
        <v>182</v>
      </c>
      <c r="C67" s="132" t="s">
        <v>52</v>
      </c>
      <c r="D67" s="152" t="s">
        <v>107</v>
      </c>
      <c r="E67" s="152" t="s">
        <v>236</v>
      </c>
      <c r="F67" s="153"/>
      <c r="G67" s="136">
        <f>G68</f>
        <v>600000</v>
      </c>
      <c r="H67" s="136">
        <f>H68</f>
        <v>600000</v>
      </c>
    </row>
    <row r="68" spans="2:8" ht="12.75">
      <c r="B68" s="175" t="s">
        <v>182</v>
      </c>
      <c r="C68" s="143" t="s">
        <v>52</v>
      </c>
      <c r="D68" s="144" t="s">
        <v>107</v>
      </c>
      <c r="E68" s="144" t="s">
        <v>236</v>
      </c>
      <c r="F68" s="145" t="s">
        <v>172</v>
      </c>
      <c r="G68" s="148">
        <f>G69</f>
        <v>600000</v>
      </c>
      <c r="H68" s="148">
        <f>H69</f>
        <v>600000</v>
      </c>
    </row>
    <row r="69" spans="2:8" ht="12.75">
      <c r="B69" s="175" t="s">
        <v>182</v>
      </c>
      <c r="C69" s="132" t="s">
        <v>52</v>
      </c>
      <c r="D69" s="152" t="s">
        <v>107</v>
      </c>
      <c r="E69" s="152" t="s">
        <v>236</v>
      </c>
      <c r="F69" s="153" t="s">
        <v>114</v>
      </c>
      <c r="G69" s="136">
        <v>600000</v>
      </c>
      <c r="H69" s="136">
        <v>600000</v>
      </c>
    </row>
    <row r="70" spans="2:8" ht="12.75">
      <c r="B70" s="169" t="s">
        <v>183</v>
      </c>
      <c r="C70" s="132" t="s">
        <v>52</v>
      </c>
      <c r="D70" s="152" t="s">
        <v>107</v>
      </c>
      <c r="E70" s="152" t="s">
        <v>237</v>
      </c>
      <c r="F70" s="153"/>
      <c r="G70" s="136">
        <f>G71</f>
        <v>0</v>
      </c>
      <c r="H70" s="136">
        <f>H71</f>
        <v>0</v>
      </c>
    </row>
    <row r="71" spans="2:8" ht="12.75">
      <c r="B71" s="185" t="s">
        <v>306</v>
      </c>
      <c r="C71" s="143" t="s">
        <v>52</v>
      </c>
      <c r="D71" s="144" t="s">
        <v>107</v>
      </c>
      <c r="E71" s="144" t="s">
        <v>237</v>
      </c>
      <c r="F71" s="145" t="s">
        <v>114</v>
      </c>
      <c r="G71" s="148">
        <f>G72</f>
        <v>0</v>
      </c>
      <c r="H71" s="148">
        <f>H72</f>
        <v>0</v>
      </c>
    </row>
    <row r="72" spans="2:8" ht="12.75">
      <c r="B72" s="185" t="s">
        <v>306</v>
      </c>
      <c r="C72" s="132" t="s">
        <v>52</v>
      </c>
      <c r="D72" s="152" t="s">
        <v>107</v>
      </c>
      <c r="E72" s="152" t="s">
        <v>237</v>
      </c>
      <c r="F72" s="153" t="s">
        <v>252</v>
      </c>
      <c r="G72" s="136">
        <v>0</v>
      </c>
      <c r="H72" s="136">
        <v>0</v>
      </c>
    </row>
    <row r="73" spans="2:8" ht="12.75">
      <c r="B73" s="165" t="s">
        <v>33</v>
      </c>
      <c r="C73" s="116" t="s">
        <v>52</v>
      </c>
      <c r="D73" s="128" t="s">
        <v>27</v>
      </c>
      <c r="E73" s="162">
        <v>8510000</v>
      </c>
      <c r="F73" s="128"/>
      <c r="G73" s="160">
        <f>G75</f>
        <v>351331</v>
      </c>
      <c r="H73" s="160">
        <f>H75</f>
        <v>356931</v>
      </c>
    </row>
    <row r="74" spans="2:8" ht="25.5">
      <c r="B74" s="97" t="s">
        <v>307</v>
      </c>
      <c r="C74" s="140" t="s">
        <v>52</v>
      </c>
      <c r="D74" s="125" t="s">
        <v>27</v>
      </c>
      <c r="E74" s="272">
        <v>8518104</v>
      </c>
      <c r="F74" s="270"/>
      <c r="G74" s="271"/>
      <c r="H74" s="271"/>
    </row>
    <row r="75" spans="2:8" ht="25.5">
      <c r="B75" s="97" t="s">
        <v>307</v>
      </c>
      <c r="C75" s="140" t="s">
        <v>52</v>
      </c>
      <c r="D75" s="125" t="s">
        <v>27</v>
      </c>
      <c r="E75" s="272">
        <v>8518104</v>
      </c>
      <c r="F75" s="152"/>
      <c r="G75" s="193">
        <v>351331</v>
      </c>
      <c r="H75" s="193">
        <v>356931</v>
      </c>
    </row>
    <row r="76" spans="2:8" ht="12.75">
      <c r="B76" s="58" t="s">
        <v>121</v>
      </c>
      <c r="C76" s="71" t="s">
        <v>52</v>
      </c>
      <c r="D76" s="71" t="s">
        <v>35</v>
      </c>
      <c r="E76" s="163"/>
      <c r="F76" s="66"/>
      <c r="G76" s="130">
        <f>G77+G92</f>
        <v>15465332</v>
      </c>
      <c r="H76" s="130">
        <f>H77+H92</f>
        <v>15465332</v>
      </c>
    </row>
    <row r="77" spans="2:8" ht="12.75">
      <c r="B77" s="165" t="s">
        <v>193</v>
      </c>
      <c r="C77" s="116" t="s">
        <v>52</v>
      </c>
      <c r="D77" s="128" t="s">
        <v>18</v>
      </c>
      <c r="E77" s="162"/>
      <c r="F77" s="117"/>
      <c r="G77" s="160">
        <f>G78</f>
        <v>13465332</v>
      </c>
      <c r="H77" s="160">
        <f>H78</f>
        <v>13465332</v>
      </c>
    </row>
    <row r="78" spans="2:8" ht="38.25">
      <c r="B78" s="96" t="s">
        <v>494</v>
      </c>
      <c r="C78" s="132" t="s">
        <v>52</v>
      </c>
      <c r="D78" s="152" t="s">
        <v>18</v>
      </c>
      <c r="E78" s="152" t="s">
        <v>141</v>
      </c>
      <c r="F78" s="153"/>
      <c r="G78" s="136">
        <f>G79</f>
        <v>13465332</v>
      </c>
      <c r="H78" s="136">
        <f>H79</f>
        <v>13465332</v>
      </c>
    </row>
    <row r="79" spans="2:8" ht="25.5">
      <c r="B79" s="167" t="s">
        <v>507</v>
      </c>
      <c r="C79" s="73" t="s">
        <v>52</v>
      </c>
      <c r="D79" s="70" t="s">
        <v>18</v>
      </c>
      <c r="E79" s="70" t="s">
        <v>238</v>
      </c>
      <c r="F79" s="68"/>
      <c r="G79" s="124">
        <f>G80+G83+G86+G89</f>
        <v>13465332</v>
      </c>
      <c r="H79" s="124">
        <f>H80+H83+H86+H89</f>
        <v>13465332</v>
      </c>
    </row>
    <row r="80" spans="2:8" ht="12.75">
      <c r="B80" s="167" t="s">
        <v>267</v>
      </c>
      <c r="C80" s="73" t="s">
        <v>52</v>
      </c>
      <c r="D80" s="70" t="s">
        <v>18</v>
      </c>
      <c r="E80" s="70" t="s">
        <v>238</v>
      </c>
      <c r="F80" s="68"/>
      <c r="G80" s="124">
        <f>G81</f>
        <v>6000000</v>
      </c>
      <c r="H80" s="124">
        <f>H81</f>
        <v>6000000</v>
      </c>
    </row>
    <row r="81" spans="2:8" ht="12.75">
      <c r="B81" s="167" t="s">
        <v>267</v>
      </c>
      <c r="C81" s="143" t="s">
        <v>52</v>
      </c>
      <c r="D81" s="143" t="s">
        <v>18</v>
      </c>
      <c r="E81" s="70" t="s">
        <v>238</v>
      </c>
      <c r="F81" s="151" t="s">
        <v>114</v>
      </c>
      <c r="G81" s="148">
        <f>G82</f>
        <v>6000000</v>
      </c>
      <c r="H81" s="148">
        <f>H82</f>
        <v>6000000</v>
      </c>
    </row>
    <row r="82" spans="2:8" ht="12.75">
      <c r="B82" s="167" t="s">
        <v>267</v>
      </c>
      <c r="C82" s="73" t="s">
        <v>52</v>
      </c>
      <c r="D82" s="73" t="s">
        <v>18</v>
      </c>
      <c r="E82" s="70" t="s">
        <v>238</v>
      </c>
      <c r="F82" s="65" t="s">
        <v>252</v>
      </c>
      <c r="G82" s="124">
        <v>6000000</v>
      </c>
      <c r="H82" s="124">
        <v>6000000</v>
      </c>
    </row>
    <row r="83" spans="2:8" ht="12.75">
      <c r="B83" s="277" t="s">
        <v>308</v>
      </c>
      <c r="C83" s="143" t="s">
        <v>52</v>
      </c>
      <c r="D83" s="143" t="s">
        <v>18</v>
      </c>
      <c r="E83" s="143" t="s">
        <v>239</v>
      </c>
      <c r="F83" s="151"/>
      <c r="G83" s="148">
        <f>G84</f>
        <v>700000</v>
      </c>
      <c r="H83" s="148">
        <f>H84</f>
        <v>700000</v>
      </c>
    </row>
    <row r="84" spans="2:8" ht="12.75">
      <c r="B84" s="278" t="s">
        <v>269</v>
      </c>
      <c r="C84" s="140" t="s">
        <v>52</v>
      </c>
      <c r="D84" s="140" t="s">
        <v>18</v>
      </c>
      <c r="E84" s="140" t="s">
        <v>239</v>
      </c>
      <c r="F84" s="166" t="s">
        <v>114</v>
      </c>
      <c r="G84" s="129">
        <f>G85</f>
        <v>700000</v>
      </c>
      <c r="H84" s="129">
        <f>H85</f>
        <v>700000</v>
      </c>
    </row>
    <row r="85" spans="2:8" ht="12.75">
      <c r="B85" s="278" t="s">
        <v>269</v>
      </c>
      <c r="C85" s="73" t="s">
        <v>52</v>
      </c>
      <c r="D85" s="73" t="s">
        <v>18</v>
      </c>
      <c r="E85" s="73" t="s">
        <v>239</v>
      </c>
      <c r="F85" s="65" t="s">
        <v>252</v>
      </c>
      <c r="G85" s="124">
        <v>700000</v>
      </c>
      <c r="H85" s="124">
        <v>700000</v>
      </c>
    </row>
    <row r="86" spans="2:8" ht="12.75">
      <c r="B86" s="273" t="s">
        <v>309</v>
      </c>
      <c r="C86" s="274" t="s">
        <v>52</v>
      </c>
      <c r="D86" s="274" t="s">
        <v>18</v>
      </c>
      <c r="E86" s="274" t="s">
        <v>240</v>
      </c>
      <c r="F86" s="275"/>
      <c r="G86" s="276">
        <f>G87</f>
        <v>600000</v>
      </c>
      <c r="H86" s="276">
        <f>H87</f>
        <v>600000</v>
      </c>
    </row>
    <row r="87" spans="2:8" ht="12.75">
      <c r="B87" s="278" t="s">
        <v>270</v>
      </c>
      <c r="C87" s="140" t="s">
        <v>52</v>
      </c>
      <c r="D87" s="140" t="s">
        <v>18</v>
      </c>
      <c r="E87" s="140" t="s">
        <v>240</v>
      </c>
      <c r="F87" s="166" t="s">
        <v>114</v>
      </c>
      <c r="G87" s="129">
        <f>G88</f>
        <v>600000</v>
      </c>
      <c r="H87" s="129">
        <f>H88</f>
        <v>600000</v>
      </c>
    </row>
    <row r="88" spans="2:8" ht="12.75">
      <c r="B88" s="278" t="s">
        <v>270</v>
      </c>
      <c r="C88" s="73" t="s">
        <v>52</v>
      </c>
      <c r="D88" s="73" t="s">
        <v>18</v>
      </c>
      <c r="E88" s="73" t="s">
        <v>240</v>
      </c>
      <c r="F88" s="65" t="s">
        <v>252</v>
      </c>
      <c r="G88" s="124">
        <v>600000</v>
      </c>
      <c r="H88" s="124">
        <v>600000</v>
      </c>
    </row>
    <row r="89" spans="2:8" ht="12.75">
      <c r="B89" s="273" t="s">
        <v>310</v>
      </c>
      <c r="C89" s="274" t="s">
        <v>52</v>
      </c>
      <c r="D89" s="274" t="s">
        <v>18</v>
      </c>
      <c r="E89" s="274" t="s">
        <v>241</v>
      </c>
      <c r="F89" s="275"/>
      <c r="G89" s="276">
        <f>G90</f>
        <v>6165332</v>
      </c>
      <c r="H89" s="276">
        <f>H90</f>
        <v>6165332</v>
      </c>
    </row>
    <row r="90" spans="2:8" ht="12.75">
      <c r="B90" s="278" t="s">
        <v>310</v>
      </c>
      <c r="C90" s="140" t="s">
        <v>52</v>
      </c>
      <c r="D90" s="140" t="s">
        <v>18</v>
      </c>
      <c r="E90" s="140" t="s">
        <v>241</v>
      </c>
      <c r="F90" s="166" t="s">
        <v>114</v>
      </c>
      <c r="G90" s="129">
        <f>G91</f>
        <v>6165332</v>
      </c>
      <c r="H90" s="129">
        <f>H91</f>
        <v>6165332</v>
      </c>
    </row>
    <row r="91" spans="2:8" ht="12.75">
      <c r="B91" s="62" t="s">
        <v>310</v>
      </c>
      <c r="C91" s="73" t="s">
        <v>52</v>
      </c>
      <c r="D91" s="73" t="s">
        <v>18</v>
      </c>
      <c r="E91" s="73" t="s">
        <v>186</v>
      </c>
      <c r="F91" s="65" t="s">
        <v>252</v>
      </c>
      <c r="G91" s="124">
        <v>6165332</v>
      </c>
      <c r="H91" s="124">
        <v>6165332</v>
      </c>
    </row>
    <row r="92" spans="2:8" ht="12.75">
      <c r="B92" s="165" t="s">
        <v>194</v>
      </c>
      <c r="C92" s="116" t="s">
        <v>52</v>
      </c>
      <c r="D92" s="116" t="s">
        <v>181</v>
      </c>
      <c r="E92" s="171"/>
      <c r="F92" s="171"/>
      <c r="G92" s="172">
        <f>G93</f>
        <v>2000000</v>
      </c>
      <c r="H92" s="172">
        <f>H93</f>
        <v>2000000</v>
      </c>
    </row>
    <row r="93" spans="2:8" ht="12.75">
      <c r="B93" s="167" t="s">
        <v>311</v>
      </c>
      <c r="C93" s="132" t="s">
        <v>52</v>
      </c>
      <c r="D93" s="132" t="s">
        <v>181</v>
      </c>
      <c r="E93" s="133" t="s">
        <v>244</v>
      </c>
      <c r="F93" s="133"/>
      <c r="G93" s="137">
        <f>G94+G97+G100</f>
        <v>2000000</v>
      </c>
      <c r="H93" s="137">
        <f>H94+H97+H100</f>
        <v>2000000</v>
      </c>
    </row>
    <row r="94" spans="2:8" ht="12.75">
      <c r="B94" s="167" t="s">
        <v>218</v>
      </c>
      <c r="C94" s="132" t="s">
        <v>52</v>
      </c>
      <c r="D94" s="132" t="s">
        <v>181</v>
      </c>
      <c r="E94" s="133" t="s">
        <v>242</v>
      </c>
      <c r="F94" s="133" t="s">
        <v>172</v>
      </c>
      <c r="G94" s="137">
        <f>G95</f>
        <v>0</v>
      </c>
      <c r="H94" s="137">
        <f>H95</f>
        <v>0</v>
      </c>
    </row>
    <row r="95" spans="2:8" ht="12.75">
      <c r="B95" s="167" t="s">
        <v>218</v>
      </c>
      <c r="C95" s="140" t="s">
        <v>52</v>
      </c>
      <c r="D95" s="140" t="s">
        <v>181</v>
      </c>
      <c r="E95" s="166" t="s">
        <v>242</v>
      </c>
      <c r="F95" s="166" t="s">
        <v>114</v>
      </c>
      <c r="G95" s="141">
        <f>G96</f>
        <v>0</v>
      </c>
      <c r="H95" s="141">
        <f>H96</f>
        <v>0</v>
      </c>
    </row>
    <row r="96" spans="2:8" ht="12.75">
      <c r="B96" s="62" t="s">
        <v>219</v>
      </c>
      <c r="C96" s="73" t="s">
        <v>52</v>
      </c>
      <c r="D96" s="73" t="s">
        <v>181</v>
      </c>
      <c r="E96" s="73" t="s">
        <v>312</v>
      </c>
      <c r="F96" s="65"/>
      <c r="G96" s="131">
        <v>0</v>
      </c>
      <c r="H96" s="131">
        <v>0</v>
      </c>
    </row>
    <row r="97" spans="2:8" ht="12.75">
      <c r="B97" s="62" t="s">
        <v>219</v>
      </c>
      <c r="C97" s="73" t="s">
        <v>52</v>
      </c>
      <c r="D97" s="73" t="s">
        <v>181</v>
      </c>
      <c r="E97" s="73" t="s">
        <v>312</v>
      </c>
      <c r="F97" s="65" t="s">
        <v>172</v>
      </c>
      <c r="G97" s="131">
        <f>G98</f>
        <v>0</v>
      </c>
      <c r="H97" s="131">
        <f>H98</f>
        <v>0</v>
      </c>
    </row>
    <row r="98" spans="2:8" ht="12.75">
      <c r="B98" s="62" t="s">
        <v>219</v>
      </c>
      <c r="C98" s="143" t="s">
        <v>52</v>
      </c>
      <c r="D98" s="143" t="s">
        <v>181</v>
      </c>
      <c r="E98" s="143" t="s">
        <v>312</v>
      </c>
      <c r="F98" s="151" t="s">
        <v>114</v>
      </c>
      <c r="G98" s="146">
        <f>G99</f>
        <v>0</v>
      </c>
      <c r="H98" s="146">
        <f>H99</f>
        <v>0</v>
      </c>
    </row>
    <row r="99" spans="2:8" ht="12.75">
      <c r="B99" s="62" t="s">
        <v>220</v>
      </c>
      <c r="C99" s="73" t="s">
        <v>52</v>
      </c>
      <c r="D99" s="73" t="s">
        <v>181</v>
      </c>
      <c r="E99" s="73" t="s">
        <v>247</v>
      </c>
      <c r="F99" s="65"/>
      <c r="G99" s="131">
        <v>0</v>
      </c>
      <c r="H99" s="131">
        <v>0</v>
      </c>
    </row>
    <row r="100" spans="2:8" ht="12.75">
      <c r="B100" s="62" t="s">
        <v>220</v>
      </c>
      <c r="C100" s="73" t="s">
        <v>52</v>
      </c>
      <c r="D100" s="73" t="s">
        <v>181</v>
      </c>
      <c r="E100" s="73" t="s">
        <v>247</v>
      </c>
      <c r="F100" s="65"/>
      <c r="G100" s="131">
        <f>G101</f>
        <v>2000000</v>
      </c>
      <c r="H100" s="131">
        <f>H101</f>
        <v>2000000</v>
      </c>
    </row>
    <row r="101" spans="2:8" ht="12.75">
      <c r="B101" s="62" t="s">
        <v>220</v>
      </c>
      <c r="C101" s="143" t="s">
        <v>52</v>
      </c>
      <c r="D101" s="143" t="s">
        <v>181</v>
      </c>
      <c r="E101" s="143" t="s">
        <v>247</v>
      </c>
      <c r="F101" s="151" t="s">
        <v>172</v>
      </c>
      <c r="G101" s="146">
        <f>G102</f>
        <v>2000000</v>
      </c>
      <c r="H101" s="146">
        <f>H102</f>
        <v>2000000</v>
      </c>
    </row>
    <row r="102" spans="2:8" ht="12.75">
      <c r="B102" s="62" t="s">
        <v>220</v>
      </c>
      <c r="C102" s="73" t="s">
        <v>52</v>
      </c>
      <c r="D102" s="73" t="s">
        <v>181</v>
      </c>
      <c r="E102" s="73" t="s">
        <v>247</v>
      </c>
      <c r="F102" s="65" t="s">
        <v>114</v>
      </c>
      <c r="G102" s="131">
        <v>2000000</v>
      </c>
      <c r="H102" s="131">
        <v>2000000</v>
      </c>
    </row>
    <row r="103" spans="2:8" ht="12.75">
      <c r="B103" s="90" t="s">
        <v>201</v>
      </c>
      <c r="C103" s="72" t="s">
        <v>52</v>
      </c>
      <c r="D103" s="72" t="s">
        <v>196</v>
      </c>
      <c r="E103" s="72"/>
      <c r="F103" s="170"/>
      <c r="G103" s="127">
        <f>G104</f>
        <v>13229995</v>
      </c>
      <c r="H103" s="127">
        <f>H104</f>
        <v>13229995</v>
      </c>
    </row>
    <row r="104" spans="2:8" ht="12.75">
      <c r="B104" s="165" t="s">
        <v>204</v>
      </c>
      <c r="C104" s="116" t="s">
        <v>52</v>
      </c>
      <c r="D104" s="116" t="s">
        <v>11</v>
      </c>
      <c r="E104" s="116"/>
      <c r="F104" s="171"/>
      <c r="G104" s="172">
        <f>G105</f>
        <v>13229995</v>
      </c>
      <c r="H104" s="172">
        <f>H105</f>
        <v>13229995</v>
      </c>
    </row>
    <row r="105" spans="2:8" ht="25.5">
      <c r="B105" s="88" t="s">
        <v>493</v>
      </c>
      <c r="C105" s="73" t="s">
        <v>52</v>
      </c>
      <c r="D105" s="73" t="s">
        <v>11</v>
      </c>
      <c r="E105" s="73" t="s">
        <v>122</v>
      </c>
      <c r="F105" s="65"/>
      <c r="G105" s="137">
        <f>G106+G111+G114</f>
        <v>13229995</v>
      </c>
      <c r="H105" s="137">
        <f>H106+H110+H114</f>
        <v>13229995</v>
      </c>
    </row>
    <row r="106" spans="2:8" ht="12.75">
      <c r="B106" s="177" t="s">
        <v>313</v>
      </c>
      <c r="C106" s="73" t="s">
        <v>52</v>
      </c>
      <c r="D106" s="73" t="s">
        <v>11</v>
      </c>
      <c r="E106" s="73" t="s">
        <v>178</v>
      </c>
      <c r="F106" s="65"/>
      <c r="G106" s="137">
        <v>4474995</v>
      </c>
      <c r="H106" s="137">
        <f aca="true" t="shared" si="3" ref="G106:H108">H107</f>
        <v>4474995</v>
      </c>
    </row>
    <row r="107" spans="2:8" ht="25.5">
      <c r="B107" s="177" t="s">
        <v>314</v>
      </c>
      <c r="C107" s="73" t="s">
        <v>52</v>
      </c>
      <c r="D107" s="73" t="s">
        <v>11</v>
      </c>
      <c r="E107" s="73" t="s">
        <v>123</v>
      </c>
      <c r="F107" s="65"/>
      <c r="G107" s="137">
        <f t="shared" si="3"/>
        <v>4474995</v>
      </c>
      <c r="H107" s="137">
        <f t="shared" si="3"/>
        <v>4474995</v>
      </c>
    </row>
    <row r="108" spans="2:8" ht="25.5">
      <c r="B108" s="177" t="s">
        <v>314</v>
      </c>
      <c r="C108" s="143" t="s">
        <v>52</v>
      </c>
      <c r="D108" s="143" t="s">
        <v>11</v>
      </c>
      <c r="E108" s="143" t="s">
        <v>123</v>
      </c>
      <c r="F108" s="151" t="s">
        <v>174</v>
      </c>
      <c r="G108" s="146">
        <f t="shared" si="3"/>
        <v>4474995</v>
      </c>
      <c r="H108" s="146">
        <f t="shared" si="3"/>
        <v>4474995</v>
      </c>
    </row>
    <row r="109" spans="2:8" ht="25.5">
      <c r="B109" s="177" t="s">
        <v>314</v>
      </c>
      <c r="C109" s="73" t="s">
        <v>52</v>
      </c>
      <c r="D109" s="73" t="s">
        <v>11</v>
      </c>
      <c r="E109" s="73" t="s">
        <v>123</v>
      </c>
      <c r="F109" s="65" t="s">
        <v>124</v>
      </c>
      <c r="G109" s="137">
        <v>4474995</v>
      </c>
      <c r="H109" s="137">
        <v>4474995</v>
      </c>
    </row>
    <row r="110" spans="2:8" ht="25.5">
      <c r="B110" s="177" t="s">
        <v>315</v>
      </c>
      <c r="C110" s="73" t="s">
        <v>52</v>
      </c>
      <c r="D110" s="73" t="s">
        <v>11</v>
      </c>
      <c r="E110" s="73" t="s">
        <v>125</v>
      </c>
      <c r="F110" s="65"/>
      <c r="G110" s="137">
        <v>7455000</v>
      </c>
      <c r="H110" s="137">
        <v>7455000</v>
      </c>
    </row>
    <row r="111" spans="2:8" ht="25.5">
      <c r="B111" s="177" t="s">
        <v>316</v>
      </c>
      <c r="C111" s="73" t="s">
        <v>52</v>
      </c>
      <c r="D111" s="73" t="s">
        <v>11</v>
      </c>
      <c r="E111" s="73" t="s">
        <v>126</v>
      </c>
      <c r="F111" s="65"/>
      <c r="G111" s="137">
        <f>G112</f>
        <v>7455000</v>
      </c>
      <c r="H111" s="137">
        <f>H112</f>
        <v>7455000</v>
      </c>
    </row>
    <row r="112" spans="2:8" ht="25.5">
      <c r="B112" s="177" t="s">
        <v>316</v>
      </c>
      <c r="C112" s="143" t="s">
        <v>52</v>
      </c>
      <c r="D112" s="143" t="s">
        <v>11</v>
      </c>
      <c r="E112" s="143" t="s">
        <v>126</v>
      </c>
      <c r="F112" s="151" t="s">
        <v>174</v>
      </c>
      <c r="G112" s="146">
        <f>G113</f>
        <v>7455000</v>
      </c>
      <c r="H112" s="146">
        <f>H113</f>
        <v>7455000</v>
      </c>
    </row>
    <row r="113" spans="2:8" ht="25.5">
      <c r="B113" s="177" t="s">
        <v>316</v>
      </c>
      <c r="C113" s="73" t="s">
        <v>52</v>
      </c>
      <c r="D113" s="73" t="s">
        <v>11</v>
      </c>
      <c r="E113" s="73" t="s">
        <v>126</v>
      </c>
      <c r="F113" s="65" t="s">
        <v>124</v>
      </c>
      <c r="G113" s="137">
        <v>7455000</v>
      </c>
      <c r="H113" s="137">
        <v>7455000</v>
      </c>
    </row>
    <row r="114" spans="2:8" ht="21.75">
      <c r="B114" s="279" t="s">
        <v>504</v>
      </c>
      <c r="C114" s="132" t="s">
        <v>52</v>
      </c>
      <c r="D114" s="132" t="s">
        <v>11</v>
      </c>
      <c r="E114" s="132" t="s">
        <v>249</v>
      </c>
      <c r="F114" s="133"/>
      <c r="G114" s="137" t="str">
        <f aca="true" t="shared" si="4" ref="G114:H116">G115</f>
        <v>1300000,0</v>
      </c>
      <c r="H114" s="137">
        <f t="shared" si="4"/>
        <v>1300000</v>
      </c>
    </row>
    <row r="115" spans="2:8" ht="12.75">
      <c r="B115" s="62" t="s">
        <v>317</v>
      </c>
      <c r="C115" s="132" t="s">
        <v>52</v>
      </c>
      <c r="D115" s="132" t="s">
        <v>11</v>
      </c>
      <c r="E115" s="132" t="s">
        <v>249</v>
      </c>
      <c r="F115" s="133"/>
      <c r="G115" s="137" t="str">
        <f t="shared" si="4"/>
        <v>1300000,0</v>
      </c>
      <c r="H115" s="137">
        <f t="shared" si="4"/>
        <v>1300000</v>
      </c>
    </row>
    <row r="116" spans="2:8" ht="12.75">
      <c r="B116" s="62" t="s">
        <v>317</v>
      </c>
      <c r="C116" s="143" t="s">
        <v>52</v>
      </c>
      <c r="D116" s="143" t="s">
        <v>11</v>
      </c>
      <c r="E116" s="132" t="s">
        <v>249</v>
      </c>
      <c r="F116" s="151" t="s">
        <v>172</v>
      </c>
      <c r="G116" s="146" t="str">
        <f t="shared" si="4"/>
        <v>1300000,0</v>
      </c>
      <c r="H116" s="146">
        <f t="shared" si="4"/>
        <v>1300000</v>
      </c>
    </row>
    <row r="117" spans="2:8" ht="12.75">
      <c r="B117" s="62" t="s">
        <v>317</v>
      </c>
      <c r="C117" s="73" t="s">
        <v>52</v>
      </c>
      <c r="D117" s="73" t="s">
        <v>11</v>
      </c>
      <c r="E117" s="73" t="s">
        <v>249</v>
      </c>
      <c r="F117" s="65" t="s">
        <v>114</v>
      </c>
      <c r="G117" s="137" t="s">
        <v>144</v>
      </c>
      <c r="H117" s="137">
        <v>1300000</v>
      </c>
    </row>
    <row r="118" spans="2:8" ht="12.75">
      <c r="B118" s="190" t="s">
        <v>202</v>
      </c>
      <c r="C118" s="73" t="s">
        <v>52</v>
      </c>
      <c r="D118" s="73" t="s">
        <v>189</v>
      </c>
      <c r="E118" s="73"/>
      <c r="F118" s="65"/>
      <c r="G118" s="137"/>
      <c r="H118" s="137"/>
    </row>
    <row r="119" spans="2:8" ht="12.75">
      <c r="B119" s="189" t="s">
        <v>205</v>
      </c>
      <c r="C119" s="116" t="s">
        <v>52</v>
      </c>
      <c r="D119" s="128" t="s">
        <v>189</v>
      </c>
      <c r="E119" s="125" t="s">
        <v>118</v>
      </c>
      <c r="F119" s="128"/>
      <c r="G119" s="122"/>
      <c r="H119" s="122"/>
    </row>
    <row r="120" spans="2:8" ht="12.75">
      <c r="B120" s="142"/>
      <c r="C120" s="73" t="s">
        <v>52</v>
      </c>
      <c r="D120" s="125" t="s">
        <v>189</v>
      </c>
      <c r="E120" s="125" t="s">
        <v>118</v>
      </c>
      <c r="F120" s="67"/>
      <c r="G120" s="141"/>
      <c r="H120" s="141"/>
    </row>
    <row r="121" spans="2:8" ht="38.25">
      <c r="B121" s="96" t="s">
        <v>225</v>
      </c>
      <c r="C121" s="152" t="s">
        <v>52</v>
      </c>
      <c r="D121" s="152" t="s">
        <v>189</v>
      </c>
      <c r="E121" s="152" t="s">
        <v>190</v>
      </c>
      <c r="F121" s="152"/>
      <c r="G121" s="183"/>
      <c r="H121" s="183"/>
    </row>
    <row r="122" spans="2:8" ht="12.75">
      <c r="B122" s="180"/>
      <c r="C122" s="143" t="s">
        <v>52</v>
      </c>
      <c r="D122" s="143" t="s">
        <v>189</v>
      </c>
      <c r="E122" s="143" t="s">
        <v>190</v>
      </c>
      <c r="F122" s="143"/>
      <c r="G122" s="181"/>
      <c r="H122" s="181"/>
    </row>
    <row r="123" spans="2:8" ht="12.75">
      <c r="B123" s="88"/>
      <c r="C123" s="73"/>
      <c r="D123" s="73"/>
      <c r="E123" s="73"/>
      <c r="F123" s="73"/>
      <c r="G123" s="182"/>
      <c r="H123" s="182"/>
    </row>
    <row r="124" spans="2:8" ht="15.75">
      <c r="B124" s="191" t="s">
        <v>203</v>
      </c>
      <c r="C124" s="72" t="s">
        <v>52</v>
      </c>
      <c r="D124" s="72" t="s">
        <v>127</v>
      </c>
      <c r="E124" s="179"/>
      <c r="F124" s="170"/>
      <c r="G124" s="173">
        <f>G125</f>
        <v>10270000</v>
      </c>
      <c r="H124" s="173">
        <f>H125</f>
        <v>10270000</v>
      </c>
    </row>
    <row r="125" spans="2:8" ht="12.75">
      <c r="B125" s="165" t="s">
        <v>128</v>
      </c>
      <c r="C125" s="116" t="s">
        <v>52</v>
      </c>
      <c r="D125" s="128" t="s">
        <v>67</v>
      </c>
      <c r="E125" s="128"/>
      <c r="F125" s="128"/>
      <c r="G125" s="160">
        <f>G127+G131+G133</f>
        <v>10270000</v>
      </c>
      <c r="H125" s="160">
        <f>H129+H131+H133</f>
        <v>10270000</v>
      </c>
    </row>
    <row r="126" spans="2:8" ht="38.25">
      <c r="B126" s="158" t="s">
        <v>496</v>
      </c>
      <c r="C126" s="73" t="s">
        <v>52</v>
      </c>
      <c r="D126" s="70" t="s">
        <v>67</v>
      </c>
      <c r="E126" s="70" t="s">
        <v>129</v>
      </c>
      <c r="F126" s="70"/>
      <c r="G126" s="124">
        <f>G128+G133</f>
        <v>9470000</v>
      </c>
      <c r="H126" s="124">
        <f>H129+H133</f>
        <v>9470000</v>
      </c>
    </row>
    <row r="127" spans="2:8" ht="12.75">
      <c r="B127" s="158" t="s">
        <v>318</v>
      </c>
      <c r="C127" s="73" t="s">
        <v>52</v>
      </c>
      <c r="D127" s="70" t="s">
        <v>67</v>
      </c>
      <c r="E127" s="70" t="s">
        <v>179</v>
      </c>
      <c r="F127" s="70"/>
      <c r="G127" s="124">
        <f aca="true" t="shared" si="5" ref="G127:H129">G128</f>
        <v>8970000</v>
      </c>
      <c r="H127" s="124">
        <f t="shared" si="5"/>
        <v>8970000</v>
      </c>
    </row>
    <row r="128" spans="2:8" ht="25.5">
      <c r="B128" s="158" t="s">
        <v>319</v>
      </c>
      <c r="C128" s="73" t="s">
        <v>52</v>
      </c>
      <c r="D128" s="70" t="s">
        <v>67</v>
      </c>
      <c r="E128" s="70" t="s">
        <v>180</v>
      </c>
      <c r="F128" s="70"/>
      <c r="G128" s="124">
        <f t="shared" si="5"/>
        <v>8970000</v>
      </c>
      <c r="H128" s="124">
        <f t="shared" si="5"/>
        <v>8970000</v>
      </c>
    </row>
    <row r="129" spans="2:8" ht="25.5">
      <c r="B129" s="158" t="s">
        <v>319</v>
      </c>
      <c r="C129" s="143" t="s">
        <v>52</v>
      </c>
      <c r="D129" s="144" t="s">
        <v>67</v>
      </c>
      <c r="E129" s="144" t="s">
        <v>180</v>
      </c>
      <c r="F129" s="144" t="s">
        <v>174</v>
      </c>
      <c r="G129" s="148">
        <f t="shared" si="5"/>
        <v>8970000</v>
      </c>
      <c r="H129" s="148">
        <f t="shared" si="5"/>
        <v>8970000</v>
      </c>
    </row>
    <row r="130" spans="2:8" ht="25.5">
      <c r="B130" s="158" t="s">
        <v>319</v>
      </c>
      <c r="C130" s="73" t="s">
        <v>52</v>
      </c>
      <c r="D130" s="70" t="s">
        <v>67</v>
      </c>
      <c r="E130" s="70" t="s">
        <v>180</v>
      </c>
      <c r="F130" s="70" t="s">
        <v>130</v>
      </c>
      <c r="G130" s="124">
        <v>8970000</v>
      </c>
      <c r="H130" s="124">
        <v>8970000</v>
      </c>
    </row>
    <row r="131" spans="2:8" ht="12.75">
      <c r="B131" s="158" t="s">
        <v>320</v>
      </c>
      <c r="C131" s="73" t="s">
        <v>52</v>
      </c>
      <c r="D131" s="70" t="s">
        <v>67</v>
      </c>
      <c r="E131" s="152"/>
      <c r="F131" s="70"/>
      <c r="G131" s="124">
        <f aca="true" t="shared" si="6" ref="G131:H133">G132</f>
        <v>800000</v>
      </c>
      <c r="H131" s="124">
        <v>800000</v>
      </c>
    </row>
    <row r="132" spans="2:8" ht="25.5">
      <c r="B132" s="158" t="s">
        <v>321</v>
      </c>
      <c r="C132" s="73" t="s">
        <v>52</v>
      </c>
      <c r="D132" s="70" t="s">
        <v>67</v>
      </c>
      <c r="E132" s="152" t="s">
        <v>288</v>
      </c>
      <c r="F132" s="70"/>
      <c r="G132" s="124">
        <v>800000</v>
      </c>
      <c r="H132" s="124">
        <v>800000</v>
      </c>
    </row>
    <row r="133" spans="2:8" ht="12.75">
      <c r="B133" s="185" t="s">
        <v>322</v>
      </c>
      <c r="C133" s="143" t="s">
        <v>52</v>
      </c>
      <c r="D133" s="144" t="s">
        <v>67</v>
      </c>
      <c r="E133" s="144" t="s">
        <v>250</v>
      </c>
      <c r="F133" s="144" t="s">
        <v>172</v>
      </c>
      <c r="G133" s="148">
        <f t="shared" si="6"/>
        <v>500000</v>
      </c>
      <c r="H133" s="148">
        <f t="shared" si="6"/>
        <v>500000</v>
      </c>
    </row>
    <row r="134" spans="2:8" ht="12.75">
      <c r="B134" s="62" t="s">
        <v>322</v>
      </c>
      <c r="C134" s="70" t="s">
        <v>52</v>
      </c>
      <c r="D134" s="70" t="s">
        <v>67</v>
      </c>
      <c r="E134" s="70" t="s">
        <v>250</v>
      </c>
      <c r="F134" s="70" t="s">
        <v>114</v>
      </c>
      <c r="G134" s="124">
        <v>500000</v>
      </c>
      <c r="H134" s="124">
        <v>500000</v>
      </c>
    </row>
    <row r="135" spans="2:8" ht="12.75">
      <c r="B135" s="62"/>
      <c r="C135" s="70"/>
      <c r="D135" s="70"/>
      <c r="E135" s="70"/>
      <c r="F135" s="70"/>
      <c r="G135" s="124">
        <v>1490262.5</v>
      </c>
      <c r="H135" s="124">
        <v>2980525</v>
      </c>
    </row>
    <row r="136" spans="2:8" ht="12.75">
      <c r="B136" s="33" t="s">
        <v>50</v>
      </c>
      <c r="C136" s="70"/>
      <c r="D136" s="70"/>
      <c r="E136" s="69"/>
      <c r="F136" s="71"/>
      <c r="G136" s="130">
        <f>G10+G16+G22+G30+G36+G58+G73+G76+G103+G124+G135</f>
        <v>61100762.5</v>
      </c>
      <c r="H136" s="130">
        <f>H10+H16+H22+H30+H36+H58+H75+H76+H103+H124+H135</f>
        <v>62591025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B1">
      <selection activeCell="B2" sqref="B2"/>
    </sheetView>
  </sheetViews>
  <sheetFormatPr defaultColWidth="9.140625" defaultRowHeight="12.75"/>
  <cols>
    <col min="1" max="1" width="0.85546875" style="0" customWidth="1"/>
    <col min="2" max="2" width="73.00390625" style="0" customWidth="1"/>
    <col min="3" max="3" width="10.421875" style="0" customWidth="1"/>
    <col min="4" max="4" width="9.28125" style="0" bestFit="1" customWidth="1"/>
    <col min="5" max="5" width="8.57421875" style="0" customWidth="1"/>
    <col min="6" max="6" width="13.140625" style="0" customWidth="1"/>
  </cols>
  <sheetData>
    <row r="1" ht="15">
      <c r="B1" s="85"/>
    </row>
    <row r="2" spans="1:4" ht="15.75">
      <c r="A2" s="63"/>
      <c r="B2" s="37" t="s">
        <v>523</v>
      </c>
      <c r="C2" s="37"/>
      <c r="D2" s="37"/>
    </row>
    <row r="3" spans="2:4" ht="15.75">
      <c r="B3" s="37" t="s">
        <v>485</v>
      </c>
      <c r="C3" s="37"/>
      <c r="D3" s="37"/>
    </row>
    <row r="5" spans="2:6" ht="12.75" customHeight="1">
      <c r="B5" s="36" t="s">
        <v>171</v>
      </c>
      <c r="C5" s="2"/>
      <c r="D5" s="2"/>
      <c r="E5" s="2"/>
      <c r="F5" s="2"/>
    </row>
    <row r="6" spans="2:6" ht="12.75" customHeight="1">
      <c r="B6" s="2" t="s">
        <v>492</v>
      </c>
      <c r="C6" s="2"/>
      <c r="D6" s="2"/>
      <c r="E6" s="2"/>
      <c r="F6" s="2"/>
    </row>
    <row r="7" spans="2:6" ht="12.75">
      <c r="B7" s="33" t="s">
        <v>20</v>
      </c>
      <c r="C7" s="22" t="s">
        <v>22</v>
      </c>
      <c r="D7" s="22" t="s">
        <v>24</v>
      </c>
      <c r="E7" s="22" t="s">
        <v>13</v>
      </c>
      <c r="F7" s="22" t="s">
        <v>3</v>
      </c>
    </row>
    <row r="8" spans="2:6" ht="12.75">
      <c r="B8" s="33" t="s">
        <v>21</v>
      </c>
      <c r="C8" s="22" t="s">
        <v>23</v>
      </c>
      <c r="D8" s="22" t="s">
        <v>25</v>
      </c>
      <c r="E8" s="34" t="s">
        <v>26</v>
      </c>
      <c r="F8" s="32" t="s">
        <v>513</v>
      </c>
    </row>
    <row r="9" spans="2:6" ht="12.75">
      <c r="B9" s="33" t="s">
        <v>199</v>
      </c>
      <c r="C9" s="72" t="s">
        <v>36</v>
      </c>
      <c r="D9" s="119"/>
      <c r="E9" s="66"/>
      <c r="F9" s="120">
        <f>F10+F16+F22+F32+F43</f>
        <v>15285523</v>
      </c>
    </row>
    <row r="10" spans="2:6" ht="12.75">
      <c r="B10" s="115" t="s">
        <v>134</v>
      </c>
      <c r="C10" s="116" t="s">
        <v>34</v>
      </c>
      <c r="D10" s="121"/>
      <c r="E10" s="117"/>
      <c r="F10" s="122">
        <f>F12</f>
        <v>787233</v>
      </c>
    </row>
    <row r="11" spans="2:6" ht="12.75">
      <c r="B11" s="5" t="s">
        <v>257</v>
      </c>
      <c r="C11" s="73" t="s">
        <v>34</v>
      </c>
      <c r="D11" s="123">
        <v>8100000</v>
      </c>
      <c r="E11" s="68"/>
      <c r="F11" s="124">
        <f>F12</f>
        <v>787233</v>
      </c>
    </row>
    <row r="12" spans="2:6" ht="12.75">
      <c r="B12" s="5" t="s">
        <v>257</v>
      </c>
      <c r="C12" s="73" t="s">
        <v>34</v>
      </c>
      <c r="D12" s="123">
        <v>8110000</v>
      </c>
      <c r="E12" s="68"/>
      <c r="F12" s="124">
        <f>F13</f>
        <v>787233</v>
      </c>
    </row>
    <row r="13" spans="2:6" ht="12.75">
      <c r="B13" s="5" t="s">
        <v>257</v>
      </c>
      <c r="C13" s="73" t="s">
        <v>34</v>
      </c>
      <c r="D13" s="123">
        <v>8118021</v>
      </c>
      <c r="E13" s="68"/>
      <c r="F13" s="124">
        <f>F14</f>
        <v>787233</v>
      </c>
    </row>
    <row r="14" spans="2:6" ht="12.75">
      <c r="B14" s="5" t="s">
        <v>257</v>
      </c>
      <c r="C14" s="143" t="s">
        <v>34</v>
      </c>
      <c r="D14" s="147">
        <v>8118021</v>
      </c>
      <c r="E14" s="145">
        <v>100</v>
      </c>
      <c r="F14" s="148">
        <f>F15</f>
        <v>787233</v>
      </c>
    </row>
    <row r="15" spans="2:6" ht="12.75">
      <c r="B15" s="5" t="s">
        <v>257</v>
      </c>
      <c r="C15" s="73" t="s">
        <v>34</v>
      </c>
      <c r="D15" s="125" t="s">
        <v>115</v>
      </c>
      <c r="E15" s="67" t="s">
        <v>116</v>
      </c>
      <c r="F15" s="124">
        <v>787233</v>
      </c>
    </row>
    <row r="16" spans="2:6" ht="12.75">
      <c r="B16" s="115" t="s">
        <v>135</v>
      </c>
      <c r="C16" s="116" t="s">
        <v>8</v>
      </c>
      <c r="D16" s="126"/>
      <c r="E16" s="117"/>
      <c r="F16" s="122">
        <f>F17</f>
        <v>150000</v>
      </c>
    </row>
    <row r="17" spans="2:6" ht="12.75">
      <c r="B17" s="138" t="s">
        <v>289</v>
      </c>
      <c r="C17" s="132" t="s">
        <v>8</v>
      </c>
      <c r="D17" s="135" t="s">
        <v>207</v>
      </c>
      <c r="E17" s="133"/>
      <c r="F17" s="136">
        <f>F18</f>
        <v>150000</v>
      </c>
    </row>
    <row r="18" spans="2:6" ht="12.75">
      <c r="B18" s="138" t="s">
        <v>289</v>
      </c>
      <c r="C18" s="132" t="s">
        <v>8</v>
      </c>
      <c r="D18" s="135" t="s">
        <v>136</v>
      </c>
      <c r="E18" s="133"/>
      <c r="F18" s="136">
        <f>F19</f>
        <v>150000</v>
      </c>
    </row>
    <row r="19" spans="2:6" ht="12.75">
      <c r="B19" s="138" t="s">
        <v>289</v>
      </c>
      <c r="C19" s="132" t="s">
        <v>8</v>
      </c>
      <c r="D19" s="135" t="s">
        <v>228</v>
      </c>
      <c r="E19" s="133"/>
      <c r="F19" s="137">
        <v>150000</v>
      </c>
    </row>
    <row r="20" spans="2:6" ht="12.75">
      <c r="B20" s="138" t="s">
        <v>289</v>
      </c>
      <c r="C20" s="143" t="s">
        <v>8</v>
      </c>
      <c r="D20" s="150" t="s">
        <v>228</v>
      </c>
      <c r="E20" s="151" t="s">
        <v>172</v>
      </c>
      <c r="F20" s="146">
        <f>F21</f>
        <v>150000</v>
      </c>
    </row>
    <row r="21" spans="2:6" ht="12.75">
      <c r="B21" s="138" t="s">
        <v>289</v>
      </c>
      <c r="C21" s="132" t="s">
        <v>8</v>
      </c>
      <c r="D21" s="135" t="s">
        <v>228</v>
      </c>
      <c r="E21" s="133" t="s">
        <v>114</v>
      </c>
      <c r="F21" s="137">
        <v>150000</v>
      </c>
    </row>
    <row r="22" spans="2:6" ht="12.75">
      <c r="B22" s="118" t="s">
        <v>325</v>
      </c>
      <c r="C22" s="128" t="s">
        <v>9</v>
      </c>
      <c r="D22" s="128"/>
      <c r="E22" s="117"/>
      <c r="F22" s="122">
        <f>F23</f>
        <v>11357470</v>
      </c>
    </row>
    <row r="23" spans="2:6" ht="12.75">
      <c r="B23" s="94" t="s">
        <v>326</v>
      </c>
      <c r="C23" s="125" t="s">
        <v>9</v>
      </c>
      <c r="D23" s="125" t="s">
        <v>209</v>
      </c>
      <c r="E23" s="67"/>
      <c r="F23" s="141">
        <f>F24</f>
        <v>11357470</v>
      </c>
    </row>
    <row r="24" spans="2:6" ht="25.5">
      <c r="B24" s="142" t="s">
        <v>327</v>
      </c>
      <c r="C24" s="125" t="s">
        <v>9</v>
      </c>
      <c r="D24" s="125" t="s">
        <v>118</v>
      </c>
      <c r="E24" s="67"/>
      <c r="F24" s="141">
        <v>11357470</v>
      </c>
    </row>
    <row r="25" spans="2:6" ht="25.5">
      <c r="B25" s="142" t="s">
        <v>327</v>
      </c>
      <c r="C25" s="125" t="s">
        <v>9</v>
      </c>
      <c r="D25" s="125" t="s">
        <v>119</v>
      </c>
      <c r="E25" s="67"/>
      <c r="F25" s="141">
        <v>11357470</v>
      </c>
    </row>
    <row r="26" spans="2:6" ht="25.5">
      <c r="B26" s="142" t="s">
        <v>327</v>
      </c>
      <c r="C26" s="144" t="s">
        <v>9</v>
      </c>
      <c r="D26" s="144" t="s">
        <v>119</v>
      </c>
      <c r="E26" s="145" t="s">
        <v>173</v>
      </c>
      <c r="F26" s="146">
        <v>7566670</v>
      </c>
    </row>
    <row r="27" spans="2:6" ht="25.5">
      <c r="B27" s="142" t="s">
        <v>327</v>
      </c>
      <c r="C27" s="125" t="s">
        <v>9</v>
      </c>
      <c r="D27" s="125" t="s">
        <v>119</v>
      </c>
      <c r="E27" s="67" t="s">
        <v>116</v>
      </c>
      <c r="F27" s="129">
        <v>7566670</v>
      </c>
    </row>
    <row r="28" spans="2:6" ht="25.5">
      <c r="B28" s="142" t="s">
        <v>327</v>
      </c>
      <c r="C28" s="144" t="s">
        <v>9</v>
      </c>
      <c r="D28" s="144" t="s">
        <v>119</v>
      </c>
      <c r="E28" s="145" t="s">
        <v>172</v>
      </c>
      <c r="F28" s="148">
        <f>F29</f>
        <v>3790800</v>
      </c>
    </row>
    <row r="29" spans="2:6" ht="25.5">
      <c r="B29" s="142" t="s">
        <v>327</v>
      </c>
      <c r="C29" s="125" t="s">
        <v>9</v>
      </c>
      <c r="D29" s="125" t="s">
        <v>119</v>
      </c>
      <c r="E29" s="67" t="s">
        <v>114</v>
      </c>
      <c r="F29" s="129">
        <v>3790800</v>
      </c>
    </row>
    <row r="30" spans="2:6" ht="12.75">
      <c r="B30" s="62" t="s">
        <v>426</v>
      </c>
      <c r="C30" s="125" t="s">
        <v>9</v>
      </c>
      <c r="D30" s="125" t="s">
        <v>118</v>
      </c>
      <c r="E30" s="67"/>
      <c r="F30" s="129"/>
    </row>
    <row r="31" spans="2:6" ht="12.75">
      <c r="B31" s="62" t="s">
        <v>425</v>
      </c>
      <c r="C31" s="125" t="s">
        <v>9</v>
      </c>
      <c r="D31" s="125" t="s">
        <v>422</v>
      </c>
      <c r="E31" s="67"/>
      <c r="F31" s="129"/>
    </row>
    <row r="32" spans="2:6" ht="12.75">
      <c r="B32" s="154" t="s">
        <v>10</v>
      </c>
      <c r="C32" s="128" t="s">
        <v>69</v>
      </c>
      <c r="D32" s="128"/>
      <c r="E32" s="155"/>
      <c r="F32" s="122">
        <f>F33</f>
        <v>500000</v>
      </c>
    </row>
    <row r="33" spans="2:6" ht="12.75">
      <c r="B33" s="134" t="s">
        <v>328</v>
      </c>
      <c r="C33" s="152" t="s">
        <v>69</v>
      </c>
      <c r="D33" s="152" t="s">
        <v>118</v>
      </c>
      <c r="E33" s="153"/>
      <c r="F33" s="136">
        <f>F34</f>
        <v>500000</v>
      </c>
    </row>
    <row r="34" spans="2:6" ht="12.75">
      <c r="B34" s="156" t="s">
        <v>329</v>
      </c>
      <c r="C34" s="152" t="s">
        <v>69</v>
      </c>
      <c r="D34" s="152" t="s">
        <v>118</v>
      </c>
      <c r="E34" s="153"/>
      <c r="F34" s="136">
        <f>F35</f>
        <v>500000</v>
      </c>
    </row>
    <row r="35" spans="2:6" ht="12.75">
      <c r="B35" s="156" t="s">
        <v>329</v>
      </c>
      <c r="C35" s="125" t="s">
        <v>69</v>
      </c>
      <c r="D35" s="125" t="s">
        <v>233</v>
      </c>
      <c r="E35" s="67"/>
      <c r="F35" s="129">
        <f>F36</f>
        <v>500000</v>
      </c>
    </row>
    <row r="36" spans="2:6" ht="12.75">
      <c r="B36" s="156" t="s">
        <v>329</v>
      </c>
      <c r="C36" s="144" t="s">
        <v>69</v>
      </c>
      <c r="D36" s="144" t="s">
        <v>233</v>
      </c>
      <c r="E36" s="145" t="s">
        <v>212</v>
      </c>
      <c r="F36" s="148">
        <f>F37</f>
        <v>500000</v>
      </c>
    </row>
    <row r="37" spans="2:6" ht="12.75">
      <c r="B37" s="156" t="s">
        <v>329</v>
      </c>
      <c r="C37" s="125" t="s">
        <v>69</v>
      </c>
      <c r="D37" s="125" t="s">
        <v>233</v>
      </c>
      <c r="E37" s="67" t="s">
        <v>185</v>
      </c>
      <c r="F37" s="129">
        <v>500000</v>
      </c>
    </row>
    <row r="38" spans="2:6" ht="12.75">
      <c r="B38" s="154" t="s">
        <v>139</v>
      </c>
      <c r="C38" s="128" t="s">
        <v>68</v>
      </c>
      <c r="D38" s="128"/>
      <c r="E38" s="117"/>
      <c r="F38" s="122"/>
    </row>
    <row r="39" spans="2:6" ht="25.5">
      <c r="B39" s="175" t="s">
        <v>214</v>
      </c>
      <c r="C39" s="125" t="s">
        <v>68</v>
      </c>
      <c r="D39" s="125" t="s">
        <v>118</v>
      </c>
      <c r="E39" s="67"/>
      <c r="F39" s="129"/>
    </row>
    <row r="40" spans="2:6" ht="25.5">
      <c r="B40" s="175" t="s">
        <v>214</v>
      </c>
      <c r="C40" s="152" t="s">
        <v>68</v>
      </c>
      <c r="D40" s="152" t="s">
        <v>175</v>
      </c>
      <c r="E40" s="153"/>
      <c r="F40" s="136"/>
    </row>
    <row r="41" spans="2:6" ht="25.5">
      <c r="B41" s="175" t="s">
        <v>214</v>
      </c>
      <c r="C41" s="144" t="s">
        <v>68</v>
      </c>
      <c r="D41" s="144" t="s">
        <v>175</v>
      </c>
      <c r="E41" s="145" t="s">
        <v>172</v>
      </c>
      <c r="F41" s="148"/>
    </row>
    <row r="42" spans="2:6" ht="25.5">
      <c r="B42" s="175" t="s">
        <v>214</v>
      </c>
      <c r="C42" s="70" t="s">
        <v>68</v>
      </c>
      <c r="D42" s="70" t="s">
        <v>175</v>
      </c>
      <c r="E42" s="68" t="s">
        <v>114</v>
      </c>
      <c r="F42" s="124"/>
    </row>
    <row r="43" spans="2:6" ht="12.75">
      <c r="B43" s="265" t="s">
        <v>330</v>
      </c>
      <c r="C43" s="70" t="s">
        <v>68</v>
      </c>
      <c r="D43" s="70" t="s">
        <v>176</v>
      </c>
      <c r="E43" s="68"/>
      <c r="F43" s="120">
        <v>2490820</v>
      </c>
    </row>
    <row r="44" spans="2:6" ht="12.75">
      <c r="B44" s="159" t="s">
        <v>331</v>
      </c>
      <c r="C44" s="70" t="s">
        <v>68</v>
      </c>
      <c r="D44" s="70" t="s">
        <v>177</v>
      </c>
      <c r="E44" s="68"/>
      <c r="F44" s="124">
        <v>2490820</v>
      </c>
    </row>
    <row r="45" spans="2:6" ht="12.75">
      <c r="B45" s="159" t="s">
        <v>331</v>
      </c>
      <c r="C45" s="70" t="s">
        <v>68</v>
      </c>
      <c r="D45" s="70" t="s">
        <v>254</v>
      </c>
      <c r="E45" s="68"/>
      <c r="F45" s="124">
        <f>F46+F48</f>
        <v>2490820</v>
      </c>
    </row>
    <row r="46" spans="2:6" ht="12.75">
      <c r="B46" s="159" t="s">
        <v>331</v>
      </c>
      <c r="C46" s="144" t="s">
        <v>68</v>
      </c>
      <c r="D46" s="70" t="s">
        <v>254</v>
      </c>
      <c r="E46" s="145" t="s">
        <v>173</v>
      </c>
      <c r="F46" s="148">
        <v>2459320</v>
      </c>
    </row>
    <row r="47" spans="2:6" ht="12.75">
      <c r="B47" s="159" t="s">
        <v>331</v>
      </c>
      <c r="C47" s="70" t="s">
        <v>68</v>
      </c>
      <c r="D47" s="70" t="s">
        <v>254</v>
      </c>
      <c r="E47" s="68" t="s">
        <v>117</v>
      </c>
      <c r="F47" s="124">
        <v>2459320</v>
      </c>
    </row>
    <row r="48" spans="2:6" ht="12.75">
      <c r="B48" s="159" t="s">
        <v>331</v>
      </c>
      <c r="C48" s="144" t="s">
        <v>68</v>
      </c>
      <c r="D48" s="70" t="s">
        <v>254</v>
      </c>
      <c r="E48" s="145" t="s">
        <v>172</v>
      </c>
      <c r="F48" s="148">
        <v>31500</v>
      </c>
    </row>
    <row r="49" spans="2:6" ht="12.75">
      <c r="B49" s="159" t="s">
        <v>331</v>
      </c>
      <c r="C49" s="70" t="s">
        <v>68</v>
      </c>
      <c r="D49" s="70" t="s">
        <v>254</v>
      </c>
      <c r="E49" s="68" t="s">
        <v>114</v>
      </c>
      <c r="F49" s="124">
        <v>31500</v>
      </c>
    </row>
    <row r="50" spans="2:6" ht="12.75">
      <c r="B50" s="264" t="s">
        <v>332</v>
      </c>
      <c r="C50" s="70"/>
      <c r="D50" s="70"/>
      <c r="E50" s="68"/>
      <c r="F50" s="124"/>
    </row>
    <row r="51" spans="2:6" ht="21.75" customHeight="1">
      <c r="B51" s="96" t="s">
        <v>494</v>
      </c>
      <c r="C51" s="70" t="s">
        <v>272</v>
      </c>
      <c r="D51" s="70"/>
      <c r="E51" s="68"/>
      <c r="F51" s="120"/>
    </row>
    <row r="52" spans="2:6" ht="12.75">
      <c r="B52" s="263" t="s">
        <v>333</v>
      </c>
      <c r="C52" s="70" t="s">
        <v>272</v>
      </c>
      <c r="D52" s="70" t="s">
        <v>244</v>
      </c>
      <c r="E52" s="68"/>
      <c r="F52" s="124"/>
    </row>
    <row r="53" spans="2:6" ht="12.75">
      <c r="B53" s="263" t="s">
        <v>275</v>
      </c>
      <c r="C53" s="70" t="s">
        <v>272</v>
      </c>
      <c r="D53" s="70" t="s">
        <v>273</v>
      </c>
      <c r="E53" s="68" t="s">
        <v>172</v>
      </c>
      <c r="F53" s="124"/>
    </row>
    <row r="54" spans="2:6" ht="12.75">
      <c r="B54" s="263" t="s">
        <v>275</v>
      </c>
      <c r="C54" s="70" t="s">
        <v>272</v>
      </c>
      <c r="D54" s="70" t="s">
        <v>273</v>
      </c>
      <c r="E54" s="68" t="s">
        <v>114</v>
      </c>
      <c r="F54" s="124"/>
    </row>
    <row r="55" spans="2:6" ht="12.75">
      <c r="B55" s="263" t="s">
        <v>275</v>
      </c>
      <c r="C55" s="70" t="s">
        <v>272</v>
      </c>
      <c r="D55" s="70"/>
      <c r="E55" s="68"/>
      <c r="F55" s="124"/>
    </row>
    <row r="56" spans="2:6" ht="25.5">
      <c r="B56" s="96" t="s">
        <v>494</v>
      </c>
      <c r="C56" s="70" t="s">
        <v>278</v>
      </c>
      <c r="D56" s="70" t="s">
        <v>244</v>
      </c>
      <c r="E56" s="68"/>
      <c r="F56" s="120">
        <v>200000</v>
      </c>
    </row>
    <row r="57" spans="2:6" ht="12.75">
      <c r="B57" s="263" t="s">
        <v>334</v>
      </c>
      <c r="C57" s="70" t="s">
        <v>278</v>
      </c>
      <c r="D57" s="70" t="s">
        <v>244</v>
      </c>
      <c r="E57" s="68"/>
      <c r="F57" s="124">
        <v>200000</v>
      </c>
    </row>
    <row r="58" spans="2:6" ht="12.75">
      <c r="B58" s="263" t="s">
        <v>334</v>
      </c>
      <c r="C58" s="70" t="s">
        <v>278</v>
      </c>
      <c r="D58" s="70" t="s">
        <v>242</v>
      </c>
      <c r="E58" s="68" t="s">
        <v>172</v>
      </c>
      <c r="F58" s="124">
        <v>200000</v>
      </c>
    </row>
    <row r="59" spans="2:6" ht="12.75">
      <c r="B59" s="263" t="s">
        <v>334</v>
      </c>
      <c r="C59" s="70" t="s">
        <v>278</v>
      </c>
      <c r="D59" s="70" t="s">
        <v>242</v>
      </c>
      <c r="E59" s="68" t="s">
        <v>114</v>
      </c>
      <c r="F59" s="124">
        <v>200000</v>
      </c>
    </row>
    <row r="60" spans="2:6" ht="12.75">
      <c r="B60" s="174" t="s">
        <v>192</v>
      </c>
      <c r="C60" s="128" t="s">
        <v>107</v>
      </c>
      <c r="D60" s="128"/>
      <c r="E60" s="117"/>
      <c r="F60" s="122">
        <f>F61</f>
        <v>7150000</v>
      </c>
    </row>
    <row r="61" spans="2:6" ht="25.5">
      <c r="B61" s="96" t="s">
        <v>494</v>
      </c>
      <c r="C61" s="152" t="s">
        <v>107</v>
      </c>
      <c r="D61" s="152" t="s">
        <v>141</v>
      </c>
      <c r="E61" s="153"/>
      <c r="F61" s="136">
        <f>F62+F69+F72+F67</f>
        <v>7150000</v>
      </c>
    </row>
    <row r="62" spans="2:6" ht="12.75">
      <c r="B62" s="168" t="s">
        <v>304</v>
      </c>
      <c r="C62" s="152" t="s">
        <v>107</v>
      </c>
      <c r="D62" s="152" t="s">
        <v>143</v>
      </c>
      <c r="E62" s="153"/>
      <c r="F62" s="136">
        <v>6550000</v>
      </c>
    </row>
    <row r="63" spans="2:6" ht="12.75">
      <c r="B63" s="175" t="s">
        <v>263</v>
      </c>
      <c r="C63" s="152" t="s">
        <v>107</v>
      </c>
      <c r="D63" s="152" t="s">
        <v>260</v>
      </c>
      <c r="E63" s="153"/>
      <c r="F63" s="136">
        <f>F64</f>
        <v>6550000</v>
      </c>
    </row>
    <row r="64" spans="2:6" ht="12.75">
      <c r="B64" s="149" t="s">
        <v>335</v>
      </c>
      <c r="C64" s="144" t="s">
        <v>107</v>
      </c>
      <c r="D64" s="144" t="s">
        <v>260</v>
      </c>
      <c r="E64" s="145" t="s">
        <v>172</v>
      </c>
      <c r="F64" s="148">
        <f>F65</f>
        <v>6550000</v>
      </c>
    </row>
    <row r="65" spans="2:6" ht="12.75">
      <c r="B65" s="175" t="s">
        <v>263</v>
      </c>
      <c r="C65" s="152" t="s">
        <v>107</v>
      </c>
      <c r="D65" s="152" t="s">
        <v>260</v>
      </c>
      <c r="E65" s="153" t="s">
        <v>114</v>
      </c>
      <c r="F65" s="136">
        <v>6550000</v>
      </c>
    </row>
    <row r="66" spans="2:6" ht="12.75">
      <c r="B66" s="175" t="s">
        <v>427</v>
      </c>
      <c r="C66" s="152" t="s">
        <v>107</v>
      </c>
      <c r="D66" s="152" t="s">
        <v>419</v>
      </c>
      <c r="E66" s="153"/>
      <c r="F66" s="136"/>
    </row>
    <row r="67" spans="2:6" ht="12.75">
      <c r="B67" s="175" t="s">
        <v>428</v>
      </c>
      <c r="C67" s="152" t="s">
        <v>107</v>
      </c>
      <c r="D67" s="152" t="s">
        <v>419</v>
      </c>
      <c r="E67" s="153" t="s">
        <v>114</v>
      </c>
      <c r="F67" s="136"/>
    </row>
    <row r="68" spans="2:6" ht="12.75">
      <c r="B68" s="268" t="s">
        <v>305</v>
      </c>
      <c r="C68" s="152"/>
      <c r="D68" s="152"/>
      <c r="E68" s="153"/>
      <c r="F68" s="136"/>
    </row>
    <row r="69" spans="2:6" ht="12.75">
      <c r="B69" s="175" t="s">
        <v>182</v>
      </c>
      <c r="C69" s="144" t="s">
        <v>107</v>
      </c>
      <c r="D69" s="144" t="s">
        <v>236</v>
      </c>
      <c r="E69" s="145"/>
      <c r="F69" s="284">
        <f>F70</f>
        <v>600000</v>
      </c>
    </row>
    <row r="70" spans="2:6" ht="12.75">
      <c r="B70" s="175" t="s">
        <v>182</v>
      </c>
      <c r="C70" s="152" t="s">
        <v>107</v>
      </c>
      <c r="D70" s="144" t="s">
        <v>236</v>
      </c>
      <c r="E70" s="153" t="s">
        <v>172</v>
      </c>
      <c r="F70" s="136">
        <v>600000</v>
      </c>
    </row>
    <row r="71" spans="2:6" ht="12.75">
      <c r="B71" s="175" t="s">
        <v>182</v>
      </c>
      <c r="C71" s="152" t="s">
        <v>107</v>
      </c>
      <c r="D71" s="144" t="s">
        <v>236</v>
      </c>
      <c r="E71" s="153" t="s">
        <v>114</v>
      </c>
      <c r="F71" s="136">
        <v>600000</v>
      </c>
    </row>
    <row r="72" spans="2:6" ht="12.75">
      <c r="B72" s="280" t="s">
        <v>338</v>
      </c>
      <c r="C72" s="144" t="s">
        <v>107</v>
      </c>
      <c r="D72" s="144"/>
      <c r="E72" s="145"/>
      <c r="F72" s="284"/>
    </row>
    <row r="73" spans="2:6" ht="12.75">
      <c r="B73" s="62" t="s">
        <v>183</v>
      </c>
      <c r="C73" s="152" t="s">
        <v>107</v>
      </c>
      <c r="D73" s="152" t="s">
        <v>336</v>
      </c>
      <c r="E73" s="153"/>
      <c r="F73" s="136"/>
    </row>
    <row r="74" spans="2:6" ht="12.75">
      <c r="B74" s="176" t="s">
        <v>183</v>
      </c>
      <c r="C74" s="152" t="s">
        <v>107</v>
      </c>
      <c r="D74" s="152" t="s">
        <v>237</v>
      </c>
      <c r="E74" s="153" t="s">
        <v>172</v>
      </c>
      <c r="F74" s="136"/>
    </row>
    <row r="75" spans="2:6" ht="12.75">
      <c r="B75" s="176" t="s">
        <v>183</v>
      </c>
      <c r="C75" s="144" t="s">
        <v>107</v>
      </c>
      <c r="D75" s="144" t="s">
        <v>237</v>
      </c>
      <c r="E75" s="145" t="s">
        <v>114</v>
      </c>
      <c r="F75" s="148"/>
    </row>
    <row r="76" spans="2:6" ht="12.75">
      <c r="B76" s="176" t="s">
        <v>382</v>
      </c>
      <c r="C76" s="144" t="s">
        <v>107</v>
      </c>
      <c r="D76" s="144" t="s">
        <v>383</v>
      </c>
      <c r="E76" s="145" t="s">
        <v>114</v>
      </c>
      <c r="F76" s="148"/>
    </row>
    <row r="77" spans="2:6" ht="12.75">
      <c r="B77" s="176" t="s">
        <v>382</v>
      </c>
      <c r="C77" s="144" t="s">
        <v>107</v>
      </c>
      <c r="D77" s="144" t="s">
        <v>385</v>
      </c>
      <c r="E77" s="145" t="s">
        <v>114</v>
      </c>
      <c r="F77" s="148"/>
    </row>
    <row r="78" spans="2:6" ht="12.75">
      <c r="B78" s="176" t="s">
        <v>412</v>
      </c>
      <c r="C78" s="144" t="s">
        <v>107</v>
      </c>
      <c r="D78" s="144" t="s">
        <v>336</v>
      </c>
      <c r="E78" s="145" t="s">
        <v>114</v>
      </c>
      <c r="F78" s="148"/>
    </row>
    <row r="79" spans="2:6" ht="12.75">
      <c r="B79" s="115" t="s">
        <v>33</v>
      </c>
      <c r="C79" s="128" t="s">
        <v>27</v>
      </c>
      <c r="D79" s="162">
        <v>8510000</v>
      </c>
      <c r="E79" s="153"/>
      <c r="F79" s="266">
        <v>1000000</v>
      </c>
    </row>
    <row r="80" spans="2:6" ht="12.75">
      <c r="B80" s="86" t="s">
        <v>337</v>
      </c>
      <c r="C80" s="125" t="s">
        <v>27</v>
      </c>
      <c r="D80" s="272">
        <v>8518104</v>
      </c>
      <c r="E80" s="125" t="s">
        <v>172</v>
      </c>
      <c r="F80" s="281">
        <f>F81</f>
        <v>1000000</v>
      </c>
    </row>
    <row r="81" spans="2:6" ht="12.75">
      <c r="B81" s="86" t="s">
        <v>337</v>
      </c>
      <c r="C81" s="152" t="s">
        <v>27</v>
      </c>
      <c r="D81" s="192">
        <v>8518104</v>
      </c>
      <c r="E81" s="152" t="s">
        <v>114</v>
      </c>
      <c r="F81" s="183">
        <v>1000000</v>
      </c>
    </row>
    <row r="82" spans="2:6" ht="12.75">
      <c r="B82" s="86"/>
      <c r="C82" s="152"/>
      <c r="D82" s="192"/>
      <c r="E82" s="152"/>
      <c r="F82" s="183"/>
    </row>
    <row r="83" spans="2:6" ht="12.75">
      <c r="B83" s="33" t="s">
        <v>121</v>
      </c>
      <c r="C83" s="71" t="s">
        <v>35</v>
      </c>
      <c r="D83" s="163"/>
      <c r="E83" s="66"/>
      <c r="F83" s="130">
        <f>F84+F98</f>
        <v>14074577</v>
      </c>
    </row>
    <row r="84" spans="2:6" ht="25.5">
      <c r="B84" s="96" t="s">
        <v>494</v>
      </c>
      <c r="C84" s="152" t="s">
        <v>18</v>
      </c>
      <c r="D84" s="152" t="s">
        <v>141</v>
      </c>
      <c r="E84" s="153"/>
      <c r="F84" s="136">
        <f>F85</f>
        <v>12074577</v>
      </c>
    </row>
    <row r="85" spans="2:6" ht="12.75">
      <c r="B85" s="167" t="s">
        <v>339</v>
      </c>
      <c r="C85" s="70" t="s">
        <v>18</v>
      </c>
      <c r="D85" s="70" t="s">
        <v>142</v>
      </c>
      <c r="E85" s="68"/>
      <c r="F85" s="124">
        <f>F86+F89+F92+F95</f>
        <v>12074577</v>
      </c>
    </row>
    <row r="86" spans="2:6" ht="12.75">
      <c r="B86" s="282" t="s">
        <v>340</v>
      </c>
      <c r="C86" s="70" t="s">
        <v>18</v>
      </c>
      <c r="D86" s="70" t="s">
        <v>238</v>
      </c>
      <c r="E86" s="68"/>
      <c r="F86" s="124">
        <f>F87</f>
        <v>4000000</v>
      </c>
    </row>
    <row r="87" spans="2:6" ht="12.75">
      <c r="B87" s="167" t="s">
        <v>340</v>
      </c>
      <c r="C87" s="143" t="s">
        <v>18</v>
      </c>
      <c r="D87" s="143" t="s">
        <v>238</v>
      </c>
      <c r="E87" s="151" t="s">
        <v>172</v>
      </c>
      <c r="F87" s="148">
        <f>F88</f>
        <v>4000000</v>
      </c>
    </row>
    <row r="88" spans="2:6" ht="12.75">
      <c r="B88" s="167" t="s">
        <v>340</v>
      </c>
      <c r="C88" s="73" t="s">
        <v>18</v>
      </c>
      <c r="D88" s="73" t="s">
        <v>238</v>
      </c>
      <c r="E88" s="65" t="s">
        <v>114</v>
      </c>
      <c r="F88" s="124">
        <v>4000000</v>
      </c>
    </row>
    <row r="89" spans="2:6" ht="12.75">
      <c r="B89" s="282" t="s">
        <v>308</v>
      </c>
      <c r="C89" s="73" t="s">
        <v>18</v>
      </c>
      <c r="D89" s="73" t="s">
        <v>239</v>
      </c>
      <c r="E89" s="65"/>
      <c r="F89" s="124">
        <f>F90</f>
        <v>700000</v>
      </c>
    </row>
    <row r="90" spans="2:6" ht="12.75">
      <c r="B90" s="62" t="s">
        <v>341</v>
      </c>
      <c r="C90" s="143" t="s">
        <v>18</v>
      </c>
      <c r="D90" s="143" t="s">
        <v>239</v>
      </c>
      <c r="E90" s="151" t="s">
        <v>172</v>
      </c>
      <c r="F90" s="148">
        <f>F91</f>
        <v>700000</v>
      </c>
    </row>
    <row r="91" spans="2:6" ht="12.75">
      <c r="B91" s="62" t="s">
        <v>341</v>
      </c>
      <c r="C91" s="73" t="s">
        <v>18</v>
      </c>
      <c r="D91" s="73" t="s">
        <v>239</v>
      </c>
      <c r="E91" s="65" t="s">
        <v>114</v>
      </c>
      <c r="F91" s="124">
        <v>700000</v>
      </c>
    </row>
    <row r="92" spans="2:6" ht="12.75">
      <c r="B92" s="282" t="s">
        <v>342</v>
      </c>
      <c r="C92" s="73" t="s">
        <v>18</v>
      </c>
      <c r="D92" s="73" t="s">
        <v>240</v>
      </c>
      <c r="E92" s="65"/>
      <c r="F92" s="124">
        <f>F93</f>
        <v>700000</v>
      </c>
    </row>
    <row r="93" spans="2:6" ht="12.75">
      <c r="B93" s="283" t="s">
        <v>343</v>
      </c>
      <c r="C93" s="140" t="s">
        <v>18</v>
      </c>
      <c r="D93" s="140" t="s">
        <v>240</v>
      </c>
      <c r="E93" s="166" t="s">
        <v>172</v>
      </c>
      <c r="F93" s="148">
        <f>F94</f>
        <v>700000</v>
      </c>
    </row>
    <row r="94" spans="2:6" ht="12.75">
      <c r="B94" s="283" t="s">
        <v>343</v>
      </c>
      <c r="C94" s="73" t="s">
        <v>18</v>
      </c>
      <c r="D94" s="73" t="s">
        <v>240</v>
      </c>
      <c r="E94" s="65" t="s">
        <v>114</v>
      </c>
      <c r="F94" s="124">
        <v>700000</v>
      </c>
    </row>
    <row r="95" spans="2:6" ht="12.75">
      <c r="B95" s="167" t="s">
        <v>310</v>
      </c>
      <c r="C95" s="73" t="s">
        <v>18</v>
      </c>
      <c r="D95" s="73" t="s">
        <v>241</v>
      </c>
      <c r="E95" s="65"/>
      <c r="F95" s="124">
        <f>F96</f>
        <v>6674577</v>
      </c>
    </row>
    <row r="96" spans="2:6" ht="12.75">
      <c r="B96" s="149" t="s">
        <v>344</v>
      </c>
      <c r="C96" s="143" t="s">
        <v>18</v>
      </c>
      <c r="D96" s="143" t="s">
        <v>241</v>
      </c>
      <c r="E96" s="151" t="s">
        <v>172</v>
      </c>
      <c r="F96" s="148">
        <f>F97</f>
        <v>6674577</v>
      </c>
    </row>
    <row r="97" spans="2:6" ht="12.75">
      <c r="B97" s="149" t="s">
        <v>344</v>
      </c>
      <c r="C97" s="73" t="s">
        <v>18</v>
      </c>
      <c r="D97" s="73" t="s">
        <v>241</v>
      </c>
      <c r="E97" s="65" t="s">
        <v>114</v>
      </c>
      <c r="F97" s="124">
        <v>6674577</v>
      </c>
    </row>
    <row r="98" spans="2:6" ht="12.75">
      <c r="B98" s="165" t="s">
        <v>194</v>
      </c>
      <c r="C98" s="116" t="s">
        <v>181</v>
      </c>
      <c r="D98" s="171"/>
      <c r="E98" s="171"/>
      <c r="F98" s="172">
        <v>2000000</v>
      </c>
    </row>
    <row r="99" spans="2:6" ht="38.25">
      <c r="B99" s="167" t="s">
        <v>217</v>
      </c>
      <c r="C99" s="132" t="s">
        <v>181</v>
      </c>
      <c r="D99" s="133" t="s">
        <v>244</v>
      </c>
      <c r="E99" s="133"/>
      <c r="F99" s="137">
        <v>2000000</v>
      </c>
    </row>
    <row r="100" spans="2:6" ht="12.75">
      <c r="B100" s="167" t="s">
        <v>218</v>
      </c>
      <c r="C100" s="132" t="s">
        <v>181</v>
      </c>
      <c r="D100" s="133" t="s">
        <v>244</v>
      </c>
      <c r="E100" s="133"/>
      <c r="F100" s="137"/>
    </row>
    <row r="101" spans="2:6" ht="12.75">
      <c r="B101" s="149" t="s">
        <v>345</v>
      </c>
      <c r="C101" s="140" t="s">
        <v>181</v>
      </c>
      <c r="D101" s="166"/>
      <c r="E101" s="166"/>
      <c r="F101" s="141"/>
    </row>
    <row r="102" spans="2:6" ht="12.75">
      <c r="B102" s="161" t="s">
        <v>220</v>
      </c>
      <c r="C102" s="73" t="s">
        <v>181</v>
      </c>
      <c r="D102" s="73" t="s">
        <v>247</v>
      </c>
      <c r="E102" s="65"/>
      <c r="F102" s="131">
        <f>F103</f>
        <v>2000000</v>
      </c>
    </row>
    <row r="103" spans="2:6" ht="12.75">
      <c r="B103" s="149" t="s">
        <v>220</v>
      </c>
      <c r="C103" s="143" t="s">
        <v>181</v>
      </c>
      <c r="D103" s="143" t="s">
        <v>247</v>
      </c>
      <c r="E103" s="151" t="s">
        <v>172</v>
      </c>
      <c r="F103" s="146">
        <f>F104</f>
        <v>2000000</v>
      </c>
    </row>
    <row r="104" spans="2:6" ht="12.75">
      <c r="B104" s="149" t="s">
        <v>220</v>
      </c>
      <c r="C104" s="73" t="s">
        <v>181</v>
      </c>
      <c r="D104" s="73" t="s">
        <v>247</v>
      </c>
      <c r="E104" s="65" t="s">
        <v>114</v>
      </c>
      <c r="F104" s="131">
        <v>2000000</v>
      </c>
    </row>
    <row r="105" spans="2:6" ht="12.75">
      <c r="B105" s="149"/>
      <c r="C105" s="73"/>
      <c r="D105" s="73"/>
      <c r="E105" s="65"/>
      <c r="F105" s="131"/>
    </row>
    <row r="106" spans="2:6" ht="12.75">
      <c r="B106" s="283"/>
      <c r="C106" s="73"/>
      <c r="D106" s="73"/>
      <c r="E106" s="65"/>
      <c r="F106" s="131"/>
    </row>
    <row r="107" spans="2:6" ht="12.75">
      <c r="B107" s="283"/>
      <c r="C107" s="73"/>
      <c r="D107" s="73"/>
      <c r="E107" s="65"/>
      <c r="F107" s="131"/>
    </row>
    <row r="108" spans="2:6" ht="12.75">
      <c r="B108" s="90" t="s">
        <v>201</v>
      </c>
      <c r="C108" s="72" t="s">
        <v>196</v>
      </c>
      <c r="D108" s="72"/>
      <c r="E108" s="170"/>
      <c r="F108" s="127"/>
    </row>
    <row r="109" spans="2:6" ht="12.75">
      <c r="B109" s="115" t="s">
        <v>204</v>
      </c>
      <c r="C109" s="116" t="s">
        <v>11</v>
      </c>
      <c r="D109" s="116"/>
      <c r="E109" s="171"/>
      <c r="F109" s="172">
        <f>F110+F115+F121</f>
        <v>14766700</v>
      </c>
    </row>
    <row r="110" spans="2:6" ht="12.75">
      <c r="B110" s="35" t="s">
        <v>493</v>
      </c>
      <c r="C110" s="73" t="s">
        <v>11</v>
      </c>
      <c r="D110" s="73" t="s">
        <v>122</v>
      </c>
      <c r="E110" s="65"/>
      <c r="F110" s="173">
        <v>6000000</v>
      </c>
    </row>
    <row r="111" spans="2:6" ht="12.75">
      <c r="B111" s="177" t="s">
        <v>346</v>
      </c>
      <c r="C111" s="73" t="s">
        <v>11</v>
      </c>
      <c r="D111" s="73" t="s">
        <v>178</v>
      </c>
      <c r="E111" s="65"/>
      <c r="F111" s="137">
        <f>F112</f>
        <v>6000000</v>
      </c>
    </row>
    <row r="112" spans="2:6" ht="25.5">
      <c r="B112" s="177" t="s">
        <v>348</v>
      </c>
      <c r="C112" s="73" t="s">
        <v>11</v>
      </c>
      <c r="D112" s="73" t="s">
        <v>123</v>
      </c>
      <c r="E112" s="65"/>
      <c r="F112" s="137">
        <f>F113</f>
        <v>6000000</v>
      </c>
    </row>
    <row r="113" spans="2:6" ht="25.5">
      <c r="B113" s="177" t="s">
        <v>348</v>
      </c>
      <c r="C113" s="143" t="s">
        <v>11</v>
      </c>
      <c r="D113" s="143" t="s">
        <v>123</v>
      </c>
      <c r="E113" s="151" t="s">
        <v>174</v>
      </c>
      <c r="F113" s="146">
        <f>F114</f>
        <v>6000000</v>
      </c>
    </row>
    <row r="114" spans="2:6" ht="25.5">
      <c r="B114" s="177" t="s">
        <v>348</v>
      </c>
      <c r="C114" s="73" t="s">
        <v>11</v>
      </c>
      <c r="D114" s="73" t="s">
        <v>123</v>
      </c>
      <c r="E114" s="65" t="s">
        <v>124</v>
      </c>
      <c r="F114" s="137">
        <v>6000000</v>
      </c>
    </row>
    <row r="115" spans="2:6" ht="25.5">
      <c r="B115" s="177" t="s">
        <v>347</v>
      </c>
      <c r="C115" s="73" t="s">
        <v>11</v>
      </c>
      <c r="D115" s="73" t="s">
        <v>125</v>
      </c>
      <c r="E115" s="65"/>
      <c r="F115" s="173">
        <v>7466700</v>
      </c>
    </row>
    <row r="116" spans="2:6" ht="12.75">
      <c r="B116" s="177" t="s">
        <v>349</v>
      </c>
      <c r="C116" s="73" t="s">
        <v>11</v>
      </c>
      <c r="D116" s="73" t="s">
        <v>126</v>
      </c>
      <c r="E116" s="65"/>
      <c r="F116" s="137">
        <f>F117</f>
        <v>7466700</v>
      </c>
    </row>
    <row r="117" spans="2:6" ht="12.75">
      <c r="B117" s="177" t="s">
        <v>349</v>
      </c>
      <c r="C117" s="143" t="s">
        <v>11</v>
      </c>
      <c r="D117" s="143" t="s">
        <v>126</v>
      </c>
      <c r="E117" s="151" t="s">
        <v>174</v>
      </c>
      <c r="F117" s="146">
        <f>F118</f>
        <v>7466700</v>
      </c>
    </row>
    <row r="118" spans="2:6" ht="12.75">
      <c r="B118" s="177" t="s">
        <v>349</v>
      </c>
      <c r="C118" s="73" t="s">
        <v>11</v>
      </c>
      <c r="D118" s="73" t="s">
        <v>126</v>
      </c>
      <c r="E118" s="65" t="s">
        <v>124</v>
      </c>
      <c r="F118" s="137">
        <v>7466700</v>
      </c>
    </row>
    <row r="119" spans="2:6" ht="25.5">
      <c r="B119" s="177" t="s">
        <v>495</v>
      </c>
      <c r="C119" s="73" t="s">
        <v>11</v>
      </c>
      <c r="D119" s="73" t="s">
        <v>414</v>
      </c>
      <c r="E119" s="65" t="s">
        <v>124</v>
      </c>
      <c r="F119" s="137"/>
    </row>
    <row r="120" spans="2:6" ht="25.5">
      <c r="B120" s="177" t="s">
        <v>430</v>
      </c>
      <c r="C120" s="73" t="s">
        <v>11</v>
      </c>
      <c r="D120" s="73" t="s">
        <v>417</v>
      </c>
      <c r="E120" s="65" t="s">
        <v>124</v>
      </c>
      <c r="F120" s="137"/>
    </row>
    <row r="121" spans="2:6" ht="25.5">
      <c r="B121" s="178" t="s">
        <v>504</v>
      </c>
      <c r="C121" s="132" t="s">
        <v>11</v>
      </c>
      <c r="D121" s="132" t="s">
        <v>248</v>
      </c>
      <c r="E121" s="133"/>
      <c r="F121" s="173" t="str">
        <f>F122</f>
        <v>1300000,0</v>
      </c>
    </row>
    <row r="122" spans="2:6" ht="12.75">
      <c r="B122" s="62" t="s">
        <v>284</v>
      </c>
      <c r="C122" s="132" t="s">
        <v>11</v>
      </c>
      <c r="D122" s="132" t="s">
        <v>249</v>
      </c>
      <c r="E122" s="133"/>
      <c r="F122" s="137" t="str">
        <f>F123</f>
        <v>1300000,0</v>
      </c>
    </row>
    <row r="123" spans="2:6" ht="12.75">
      <c r="B123" s="62" t="s">
        <v>284</v>
      </c>
      <c r="C123" s="143" t="s">
        <v>11</v>
      </c>
      <c r="D123" s="143" t="s">
        <v>249</v>
      </c>
      <c r="E123" s="151" t="s">
        <v>172</v>
      </c>
      <c r="F123" s="146" t="str">
        <f>F124</f>
        <v>1300000,0</v>
      </c>
    </row>
    <row r="124" spans="2:6" ht="12.75">
      <c r="B124" s="62" t="s">
        <v>284</v>
      </c>
      <c r="C124" s="73" t="s">
        <v>11</v>
      </c>
      <c r="D124" s="73" t="s">
        <v>249</v>
      </c>
      <c r="E124" s="65" t="s">
        <v>114</v>
      </c>
      <c r="F124" s="137" t="s">
        <v>144</v>
      </c>
    </row>
    <row r="125" spans="2:6" ht="12.75">
      <c r="B125" s="35" t="s">
        <v>202</v>
      </c>
      <c r="C125" s="73" t="s">
        <v>221</v>
      </c>
      <c r="D125" s="73"/>
      <c r="E125" s="65"/>
      <c r="F125" s="137"/>
    </row>
    <row r="126" spans="2:6" ht="12.75">
      <c r="B126" s="35" t="s">
        <v>447</v>
      </c>
      <c r="C126" s="73" t="s">
        <v>438</v>
      </c>
      <c r="D126" s="73" t="s">
        <v>118</v>
      </c>
      <c r="E126" s="65"/>
      <c r="F126" s="137"/>
    </row>
    <row r="127" spans="2:6" ht="12.75">
      <c r="B127" s="35" t="s">
        <v>224</v>
      </c>
      <c r="C127" s="73" t="s">
        <v>438</v>
      </c>
      <c r="D127" s="73" t="s">
        <v>439</v>
      </c>
      <c r="E127" s="65" t="s">
        <v>440</v>
      </c>
      <c r="F127" s="137"/>
    </row>
    <row r="128" spans="2:6" ht="12.75">
      <c r="B128" s="190"/>
      <c r="C128" s="73" t="s">
        <v>438</v>
      </c>
      <c r="D128" s="73" t="s">
        <v>439</v>
      </c>
      <c r="E128" s="65" t="s">
        <v>441</v>
      </c>
      <c r="F128" s="137"/>
    </row>
    <row r="129" spans="2:6" ht="12.75">
      <c r="B129" s="154" t="s">
        <v>205</v>
      </c>
      <c r="C129" s="128" t="s">
        <v>189</v>
      </c>
      <c r="D129" s="128"/>
      <c r="E129" s="128"/>
      <c r="F129" s="122"/>
    </row>
    <row r="130" spans="2:6" ht="25.5">
      <c r="B130" s="96" t="s">
        <v>222</v>
      </c>
      <c r="C130" s="125" t="s">
        <v>189</v>
      </c>
      <c r="D130" s="125" t="s">
        <v>209</v>
      </c>
      <c r="E130" s="67"/>
      <c r="F130" s="141"/>
    </row>
    <row r="131" spans="2:6" ht="25.5">
      <c r="B131" s="96" t="s">
        <v>222</v>
      </c>
      <c r="C131" s="152" t="s">
        <v>189</v>
      </c>
      <c r="D131" s="152" t="s">
        <v>190</v>
      </c>
      <c r="E131" s="152"/>
      <c r="F131" s="183"/>
    </row>
    <row r="132" spans="2:6" ht="12.75">
      <c r="B132" s="180"/>
      <c r="C132" s="143" t="s">
        <v>189</v>
      </c>
      <c r="D132" s="143" t="s">
        <v>190</v>
      </c>
      <c r="E132" s="143"/>
      <c r="F132" s="181"/>
    </row>
    <row r="133" spans="2:6" ht="15.75">
      <c r="B133" s="57" t="s">
        <v>203</v>
      </c>
      <c r="C133" s="72"/>
      <c r="D133" s="179"/>
      <c r="E133" s="170"/>
      <c r="F133" s="173"/>
    </row>
    <row r="134" spans="2:6" ht="12.75">
      <c r="B134" s="115" t="s">
        <v>128</v>
      </c>
      <c r="C134" s="128" t="s">
        <v>67</v>
      </c>
      <c r="D134" s="128"/>
      <c r="E134" s="128"/>
      <c r="F134" s="160">
        <f>F135+F139+F141</f>
        <v>10313700</v>
      </c>
    </row>
    <row r="135" spans="2:6" ht="25.5">
      <c r="B135" s="158" t="s">
        <v>496</v>
      </c>
      <c r="C135" s="70" t="s">
        <v>67</v>
      </c>
      <c r="D135" s="70" t="s">
        <v>129</v>
      </c>
      <c r="E135" s="70"/>
      <c r="F135" s="124">
        <v>8968700</v>
      </c>
    </row>
    <row r="136" spans="2:6" ht="12.75">
      <c r="B136" s="158" t="s">
        <v>350</v>
      </c>
      <c r="C136" s="70" t="s">
        <v>67</v>
      </c>
      <c r="D136" s="70" t="s">
        <v>179</v>
      </c>
      <c r="E136" s="70"/>
      <c r="F136" s="124">
        <v>8968700</v>
      </c>
    </row>
    <row r="137" spans="2:6" ht="25.5">
      <c r="B137" s="158" t="s">
        <v>351</v>
      </c>
      <c r="C137" s="70" t="s">
        <v>67</v>
      </c>
      <c r="D137" s="70" t="s">
        <v>180</v>
      </c>
      <c r="E137" s="70" t="s">
        <v>130</v>
      </c>
      <c r="F137" s="124">
        <v>8968700</v>
      </c>
    </row>
    <row r="138" spans="2:6" ht="25.5">
      <c r="B138" s="158" t="s">
        <v>351</v>
      </c>
      <c r="C138" s="144" t="s">
        <v>67</v>
      </c>
      <c r="D138" s="144" t="s">
        <v>180</v>
      </c>
      <c r="E138" s="144" t="s">
        <v>354</v>
      </c>
      <c r="F138" s="148">
        <v>8968700</v>
      </c>
    </row>
    <row r="139" spans="2:6" ht="25.5">
      <c r="B139" s="158" t="s">
        <v>352</v>
      </c>
      <c r="C139" s="70" t="s">
        <v>67</v>
      </c>
      <c r="D139" s="152" t="s">
        <v>288</v>
      </c>
      <c r="E139" s="70" t="s">
        <v>130</v>
      </c>
      <c r="F139" s="124">
        <f>F140</f>
        <v>845000</v>
      </c>
    </row>
    <row r="140" spans="2:6" ht="38.25">
      <c r="B140" s="158" t="s">
        <v>517</v>
      </c>
      <c r="C140" s="70" t="s">
        <v>67</v>
      </c>
      <c r="D140" s="152" t="s">
        <v>288</v>
      </c>
      <c r="E140" s="70" t="s">
        <v>353</v>
      </c>
      <c r="F140" s="124">
        <v>845000</v>
      </c>
    </row>
    <row r="141" spans="2:6" ht="12.75">
      <c r="B141" s="149" t="s">
        <v>322</v>
      </c>
      <c r="C141" s="144" t="s">
        <v>67</v>
      </c>
      <c r="D141" s="144" t="s">
        <v>250</v>
      </c>
      <c r="E141" s="144" t="s">
        <v>172</v>
      </c>
      <c r="F141" s="148">
        <f>F142</f>
        <v>500000</v>
      </c>
    </row>
    <row r="142" spans="2:6" ht="12.75">
      <c r="B142" s="149" t="s">
        <v>322</v>
      </c>
      <c r="C142" s="70" t="s">
        <v>67</v>
      </c>
      <c r="D142" s="70" t="s">
        <v>250</v>
      </c>
      <c r="E142" s="70" t="s">
        <v>114</v>
      </c>
      <c r="F142" s="124">
        <v>500000</v>
      </c>
    </row>
    <row r="143" spans="2:6" ht="12.75">
      <c r="B143" s="280" t="s">
        <v>456</v>
      </c>
      <c r="C143" s="70" t="s">
        <v>452</v>
      </c>
      <c r="D143" s="70" t="s">
        <v>118</v>
      </c>
      <c r="E143" s="70"/>
      <c r="F143" s="124"/>
    </row>
    <row r="144" spans="2:6" ht="12.75">
      <c r="B144" s="149" t="s">
        <v>497</v>
      </c>
      <c r="C144" s="70" t="s">
        <v>452</v>
      </c>
      <c r="D144" s="70" t="s">
        <v>378</v>
      </c>
      <c r="E144" s="70"/>
      <c r="F144" s="124">
        <v>1000000</v>
      </c>
    </row>
    <row r="145" spans="2:6" ht="12.75">
      <c r="B145" s="149"/>
      <c r="C145" s="70"/>
      <c r="D145" s="70"/>
      <c r="E145" s="70"/>
      <c r="F145" s="124"/>
    </row>
    <row r="146" spans="2:6" ht="12.75">
      <c r="B146" s="33" t="s">
        <v>50</v>
      </c>
      <c r="C146" s="70"/>
      <c r="D146" s="69"/>
      <c r="E146" s="71"/>
      <c r="F146" s="130">
        <f>F10+F16+F22+F32+F43+F51+F56+F60+F79+F83+F109+F134+F144</f>
        <v>63790500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3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5.140625" style="0" customWidth="1"/>
    <col min="2" max="2" width="14.8515625" style="0" customWidth="1"/>
    <col min="3" max="3" width="9.28125" style="0" bestFit="1" customWidth="1"/>
    <col min="4" max="4" width="9.28125" style="0" customWidth="1"/>
    <col min="5" max="5" width="13.28125" style="0" customWidth="1"/>
    <col min="6" max="6" width="13.140625" style="0" customWidth="1"/>
  </cols>
  <sheetData>
    <row r="2" ht="15">
      <c r="A2" s="85"/>
    </row>
    <row r="3" spans="1:4" ht="15.75">
      <c r="A3" s="37" t="s">
        <v>524</v>
      </c>
      <c r="B3" s="37"/>
      <c r="C3" s="37"/>
      <c r="D3" s="37"/>
    </row>
    <row r="4" spans="1:4" ht="15.75">
      <c r="A4" s="37" t="s">
        <v>486</v>
      </c>
      <c r="B4" s="37"/>
      <c r="C4" s="37"/>
      <c r="D4" s="37"/>
    </row>
    <row r="5" spans="1:5" ht="12.75">
      <c r="A5" s="36" t="s">
        <v>171</v>
      </c>
      <c r="B5" s="2"/>
      <c r="C5" s="2"/>
      <c r="D5" s="2"/>
      <c r="E5" s="2"/>
    </row>
    <row r="6" spans="1:5" ht="12.75">
      <c r="A6" s="2" t="s">
        <v>487</v>
      </c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6" ht="12.75">
      <c r="A8" s="33" t="s">
        <v>20</v>
      </c>
      <c r="B8" s="22" t="s">
        <v>22</v>
      </c>
      <c r="C8" s="22" t="s">
        <v>24</v>
      </c>
      <c r="D8" s="22" t="s">
        <v>13</v>
      </c>
      <c r="E8" s="22" t="s">
        <v>3</v>
      </c>
      <c r="F8" s="22" t="s">
        <v>3</v>
      </c>
    </row>
    <row r="9" spans="1:6" ht="12.75">
      <c r="A9" s="33" t="s">
        <v>21</v>
      </c>
      <c r="B9" s="22" t="s">
        <v>23</v>
      </c>
      <c r="C9" s="22" t="s">
        <v>25</v>
      </c>
      <c r="D9" s="34" t="s">
        <v>26</v>
      </c>
      <c r="E9" s="32" t="s">
        <v>514</v>
      </c>
      <c r="F9" s="32" t="s">
        <v>512</v>
      </c>
    </row>
    <row r="10" spans="1:6" ht="12.75">
      <c r="A10" s="33" t="s">
        <v>199</v>
      </c>
      <c r="B10" s="72" t="s">
        <v>36</v>
      </c>
      <c r="C10" s="119"/>
      <c r="D10" s="66"/>
      <c r="E10" s="120">
        <f>E11+E17+E23+E31+E36</f>
        <v>15607342</v>
      </c>
      <c r="F10" s="120">
        <f>F11+F17+F23+F31+F36</f>
        <v>15607342</v>
      </c>
    </row>
    <row r="11" spans="1:6" ht="12.75">
      <c r="A11" s="90" t="s">
        <v>258</v>
      </c>
      <c r="B11" s="116" t="s">
        <v>34</v>
      </c>
      <c r="C11" s="121"/>
      <c r="D11" s="117"/>
      <c r="E11" s="122">
        <f>E13</f>
        <v>826595</v>
      </c>
      <c r="F11" s="122">
        <v>826595</v>
      </c>
    </row>
    <row r="12" spans="1:6" ht="12.75">
      <c r="A12" s="90" t="s">
        <v>258</v>
      </c>
      <c r="B12" s="73" t="s">
        <v>34</v>
      </c>
      <c r="C12" s="123">
        <v>8100000</v>
      </c>
      <c r="D12" s="68"/>
      <c r="E12" s="124">
        <f aca="true" t="shared" si="0" ref="E12:F15">E13</f>
        <v>826595</v>
      </c>
      <c r="F12" s="124">
        <f t="shared" si="0"/>
        <v>826595</v>
      </c>
    </row>
    <row r="13" spans="1:6" ht="12.75">
      <c r="A13" s="90" t="s">
        <v>258</v>
      </c>
      <c r="B13" s="73" t="s">
        <v>34</v>
      </c>
      <c r="C13" s="123">
        <v>8110000</v>
      </c>
      <c r="D13" s="68"/>
      <c r="E13" s="124">
        <f t="shared" si="0"/>
        <v>826595</v>
      </c>
      <c r="F13" s="124">
        <f t="shared" si="0"/>
        <v>826595</v>
      </c>
    </row>
    <row r="14" spans="1:6" ht="12.75">
      <c r="A14" s="90" t="s">
        <v>258</v>
      </c>
      <c r="B14" s="73" t="s">
        <v>34</v>
      </c>
      <c r="C14" s="123">
        <v>8118021</v>
      </c>
      <c r="D14" s="68"/>
      <c r="E14" s="124">
        <f t="shared" si="0"/>
        <v>826595</v>
      </c>
      <c r="F14" s="124">
        <f t="shared" si="0"/>
        <v>826595</v>
      </c>
    </row>
    <row r="15" spans="1:6" ht="12.75">
      <c r="A15" s="90" t="s">
        <v>258</v>
      </c>
      <c r="B15" s="143" t="s">
        <v>34</v>
      </c>
      <c r="C15" s="147">
        <v>8118021</v>
      </c>
      <c r="D15" s="145" t="s">
        <v>116</v>
      </c>
      <c r="E15" s="148">
        <f t="shared" si="0"/>
        <v>826595</v>
      </c>
      <c r="F15" s="148">
        <f t="shared" si="0"/>
        <v>826595</v>
      </c>
    </row>
    <row r="16" spans="1:6" ht="12.75">
      <c r="A16" s="90" t="s">
        <v>258</v>
      </c>
      <c r="B16" s="73" t="s">
        <v>34</v>
      </c>
      <c r="C16" s="125" t="s">
        <v>115</v>
      </c>
      <c r="D16" s="67" t="s">
        <v>253</v>
      </c>
      <c r="E16" s="124">
        <v>826595</v>
      </c>
      <c r="F16" s="124">
        <v>826595</v>
      </c>
    </row>
    <row r="17" spans="1:6" ht="12.75">
      <c r="A17" s="165" t="s">
        <v>135</v>
      </c>
      <c r="B17" s="116" t="s">
        <v>8</v>
      </c>
      <c r="C17" s="126"/>
      <c r="D17" s="117"/>
      <c r="E17" s="122">
        <f aca="true" t="shared" si="1" ref="E17:F21">E18</f>
        <v>315000</v>
      </c>
      <c r="F17" s="122">
        <f t="shared" si="1"/>
        <v>315000</v>
      </c>
    </row>
    <row r="18" spans="1:6" ht="12.75">
      <c r="A18" s="184" t="s">
        <v>289</v>
      </c>
      <c r="B18" s="132" t="s">
        <v>8</v>
      </c>
      <c r="C18" s="135" t="s">
        <v>207</v>
      </c>
      <c r="D18" s="133"/>
      <c r="E18" s="136">
        <f t="shared" si="1"/>
        <v>315000</v>
      </c>
      <c r="F18" s="136">
        <f t="shared" si="1"/>
        <v>315000</v>
      </c>
    </row>
    <row r="19" spans="1:6" ht="12.75">
      <c r="A19" s="184" t="s">
        <v>289</v>
      </c>
      <c r="B19" s="132" t="s">
        <v>8</v>
      </c>
      <c r="C19" s="135" t="s">
        <v>136</v>
      </c>
      <c r="D19" s="133"/>
      <c r="E19" s="136">
        <f t="shared" si="1"/>
        <v>315000</v>
      </c>
      <c r="F19" s="136">
        <f t="shared" si="1"/>
        <v>315000</v>
      </c>
    </row>
    <row r="20" spans="1:6" ht="12.75">
      <c r="A20" s="184" t="s">
        <v>289</v>
      </c>
      <c r="B20" s="132" t="s">
        <v>8</v>
      </c>
      <c r="C20" s="135" t="s">
        <v>228</v>
      </c>
      <c r="D20" s="133"/>
      <c r="E20" s="137">
        <f t="shared" si="1"/>
        <v>315000</v>
      </c>
      <c r="F20" s="137">
        <f t="shared" si="1"/>
        <v>315000</v>
      </c>
    </row>
    <row r="21" spans="1:6" ht="12.75">
      <c r="A21" s="184" t="s">
        <v>289</v>
      </c>
      <c r="B21" s="143" t="s">
        <v>8</v>
      </c>
      <c r="C21" s="150" t="s">
        <v>228</v>
      </c>
      <c r="D21" s="151" t="s">
        <v>114</v>
      </c>
      <c r="E21" s="146">
        <f t="shared" si="1"/>
        <v>315000</v>
      </c>
      <c r="F21" s="146">
        <f t="shared" si="1"/>
        <v>315000</v>
      </c>
    </row>
    <row r="22" spans="1:6" ht="12.75">
      <c r="A22" s="184" t="s">
        <v>289</v>
      </c>
      <c r="B22" s="132" t="s">
        <v>8</v>
      </c>
      <c r="C22" s="135" t="s">
        <v>228</v>
      </c>
      <c r="D22" s="133" t="s">
        <v>252</v>
      </c>
      <c r="E22" s="137">
        <v>315000</v>
      </c>
      <c r="F22" s="137">
        <v>315000</v>
      </c>
    </row>
    <row r="23" spans="1:6" ht="12.75">
      <c r="A23" s="187" t="s">
        <v>137</v>
      </c>
      <c r="B23" s="128" t="s">
        <v>9</v>
      </c>
      <c r="C23" s="128"/>
      <c r="D23" s="117"/>
      <c r="E23" s="122">
        <f>E24</f>
        <v>11465747</v>
      </c>
      <c r="F23" s="122">
        <f>F24</f>
        <v>11465747</v>
      </c>
    </row>
    <row r="24" spans="1:6" ht="12.75">
      <c r="A24" s="188" t="s">
        <v>138</v>
      </c>
      <c r="B24" s="125" t="s">
        <v>9</v>
      </c>
      <c r="C24" s="125" t="s">
        <v>209</v>
      </c>
      <c r="D24" s="67"/>
      <c r="E24" s="141">
        <f>E25</f>
        <v>11465747</v>
      </c>
      <c r="F24" s="141">
        <f>F25</f>
        <v>11465747</v>
      </c>
    </row>
    <row r="25" spans="1:6" ht="25.5">
      <c r="A25" s="142" t="s">
        <v>355</v>
      </c>
      <c r="B25" s="125" t="s">
        <v>9</v>
      </c>
      <c r="C25" s="125" t="s">
        <v>118</v>
      </c>
      <c r="D25" s="67"/>
      <c r="E25" s="141">
        <v>11465747</v>
      </c>
      <c r="F25" s="141">
        <v>11465747</v>
      </c>
    </row>
    <row r="26" spans="1:6" ht="25.5">
      <c r="A26" s="142" t="s">
        <v>355</v>
      </c>
      <c r="B26" s="125" t="s">
        <v>9</v>
      </c>
      <c r="C26" s="125" t="s">
        <v>119</v>
      </c>
      <c r="D26" s="67"/>
      <c r="E26" s="141">
        <f>E27+E29</f>
        <v>0</v>
      </c>
      <c r="F26" s="141">
        <f>F27+F29</f>
        <v>0</v>
      </c>
    </row>
    <row r="27" spans="1:6" ht="25.5">
      <c r="A27" s="142" t="s">
        <v>355</v>
      </c>
      <c r="B27" s="144" t="s">
        <v>9</v>
      </c>
      <c r="C27" s="144" t="s">
        <v>119</v>
      </c>
      <c r="D27" s="145" t="s">
        <v>173</v>
      </c>
      <c r="E27" s="146"/>
      <c r="F27" s="146"/>
    </row>
    <row r="28" spans="1:6" ht="25.5">
      <c r="A28" s="142" t="s">
        <v>355</v>
      </c>
      <c r="B28" s="125" t="s">
        <v>9</v>
      </c>
      <c r="C28" s="125" t="s">
        <v>119</v>
      </c>
      <c r="D28" s="67" t="s">
        <v>116</v>
      </c>
      <c r="E28" s="129">
        <v>0</v>
      </c>
      <c r="F28" s="129">
        <v>0</v>
      </c>
    </row>
    <row r="29" spans="1:6" ht="25.5">
      <c r="A29" s="142" t="s">
        <v>355</v>
      </c>
      <c r="B29" s="144" t="s">
        <v>9</v>
      </c>
      <c r="C29" s="144" t="s">
        <v>119</v>
      </c>
      <c r="D29" s="145" t="s">
        <v>114</v>
      </c>
      <c r="E29" s="148">
        <f>E30</f>
        <v>0</v>
      </c>
      <c r="F29" s="148">
        <f>F30</f>
        <v>0</v>
      </c>
    </row>
    <row r="30" spans="1:6" ht="25.5">
      <c r="A30" s="142" t="s">
        <v>355</v>
      </c>
      <c r="B30" s="125" t="s">
        <v>9</v>
      </c>
      <c r="C30" s="125" t="s">
        <v>119</v>
      </c>
      <c r="D30" s="67" t="s">
        <v>252</v>
      </c>
      <c r="E30" s="129">
        <v>0</v>
      </c>
      <c r="F30" s="129">
        <v>0</v>
      </c>
    </row>
    <row r="31" spans="1:6" ht="12.75">
      <c r="A31" s="189" t="s">
        <v>10</v>
      </c>
      <c r="B31" s="128" t="s">
        <v>69</v>
      </c>
      <c r="C31" s="128"/>
      <c r="D31" s="155"/>
      <c r="E31" s="122">
        <f aca="true" t="shared" si="2" ref="E31:F34">E32</f>
        <v>500000</v>
      </c>
      <c r="F31" s="122">
        <f t="shared" si="2"/>
        <v>500000</v>
      </c>
    </row>
    <row r="32" spans="1:6" ht="12.75">
      <c r="A32" s="186" t="s">
        <v>10</v>
      </c>
      <c r="B32" s="152" t="s">
        <v>69</v>
      </c>
      <c r="C32" s="152" t="s">
        <v>140</v>
      </c>
      <c r="D32" s="153"/>
      <c r="E32" s="136">
        <f t="shared" si="2"/>
        <v>500000</v>
      </c>
      <c r="F32" s="136">
        <f t="shared" si="2"/>
        <v>500000</v>
      </c>
    </row>
    <row r="33" spans="1:6" ht="12.75">
      <c r="A33" s="186" t="s">
        <v>10</v>
      </c>
      <c r="B33" s="152" t="s">
        <v>69</v>
      </c>
      <c r="C33" s="152" t="s">
        <v>211</v>
      </c>
      <c r="D33" s="153"/>
      <c r="E33" s="136">
        <f t="shared" si="2"/>
        <v>500000</v>
      </c>
      <c r="F33" s="136">
        <f t="shared" si="2"/>
        <v>500000</v>
      </c>
    </row>
    <row r="34" spans="1:6" ht="12.75">
      <c r="A34" s="186" t="s">
        <v>10</v>
      </c>
      <c r="B34" s="125" t="s">
        <v>69</v>
      </c>
      <c r="C34" s="125" t="s">
        <v>120</v>
      </c>
      <c r="D34" s="67" t="s">
        <v>212</v>
      </c>
      <c r="E34" s="129">
        <f t="shared" si="2"/>
        <v>500000</v>
      </c>
      <c r="F34" s="129">
        <f t="shared" si="2"/>
        <v>500000</v>
      </c>
    </row>
    <row r="35" spans="1:6" ht="12.75">
      <c r="A35" s="186" t="s">
        <v>10</v>
      </c>
      <c r="B35" s="144" t="s">
        <v>69</v>
      </c>
      <c r="C35" s="144" t="s">
        <v>120</v>
      </c>
      <c r="D35" s="145" t="s">
        <v>185</v>
      </c>
      <c r="E35" s="148">
        <v>500000</v>
      </c>
      <c r="F35" s="148">
        <v>500000</v>
      </c>
    </row>
    <row r="36" spans="1:6" ht="12.75">
      <c r="A36" s="189" t="s">
        <v>139</v>
      </c>
      <c r="B36" s="128" t="s">
        <v>68</v>
      </c>
      <c r="C36" s="128"/>
      <c r="D36" s="117"/>
      <c r="E36" s="122">
        <v>2500000</v>
      </c>
      <c r="F36" s="122">
        <v>2500000</v>
      </c>
    </row>
    <row r="37" spans="1:6" ht="31.5">
      <c r="A37" s="285" t="s">
        <v>214</v>
      </c>
      <c r="B37" s="152" t="s">
        <v>68</v>
      </c>
      <c r="C37" s="152" t="s">
        <v>209</v>
      </c>
      <c r="D37" s="153"/>
      <c r="E37" s="136"/>
      <c r="F37" s="136"/>
    </row>
    <row r="38" spans="1:6" ht="36">
      <c r="A38" s="217" t="s">
        <v>214</v>
      </c>
      <c r="B38" s="125" t="s">
        <v>68</v>
      </c>
      <c r="C38" s="125" t="s">
        <v>118</v>
      </c>
      <c r="D38" s="67"/>
      <c r="E38" s="129"/>
      <c r="F38" s="129"/>
    </row>
    <row r="39" spans="1:6" ht="36">
      <c r="A39" s="217" t="s">
        <v>214</v>
      </c>
      <c r="B39" s="152" t="s">
        <v>68</v>
      </c>
      <c r="C39" s="152" t="s">
        <v>175</v>
      </c>
      <c r="D39" s="153"/>
      <c r="E39" s="136"/>
      <c r="F39" s="136"/>
    </row>
    <row r="40" spans="1:6" ht="36">
      <c r="A40" s="217" t="s">
        <v>214</v>
      </c>
      <c r="B40" s="144" t="s">
        <v>68</v>
      </c>
      <c r="C40" s="144" t="s">
        <v>175</v>
      </c>
      <c r="D40" s="145" t="s">
        <v>114</v>
      </c>
      <c r="E40" s="148"/>
      <c r="F40" s="148"/>
    </row>
    <row r="41" spans="1:6" ht="36">
      <c r="A41" s="217" t="s">
        <v>214</v>
      </c>
      <c r="B41" s="70" t="s">
        <v>68</v>
      </c>
      <c r="C41" s="70" t="s">
        <v>175</v>
      </c>
      <c r="D41" s="68" t="s">
        <v>252</v>
      </c>
      <c r="E41" s="124"/>
      <c r="F41" s="124"/>
    </row>
    <row r="42" spans="1:6" ht="25.5">
      <c r="A42" s="265" t="s">
        <v>356</v>
      </c>
      <c r="B42" s="70" t="s">
        <v>68</v>
      </c>
      <c r="C42" s="70" t="s">
        <v>176</v>
      </c>
      <c r="D42" s="68"/>
      <c r="E42" s="124">
        <f>E43</f>
        <v>2500000</v>
      </c>
      <c r="F42" s="124">
        <f>F43</f>
        <v>2500000</v>
      </c>
    </row>
    <row r="43" spans="1:6" ht="25.5">
      <c r="A43" s="159" t="s">
        <v>331</v>
      </c>
      <c r="B43" s="70" t="s">
        <v>68</v>
      </c>
      <c r="C43" s="70" t="s">
        <v>177</v>
      </c>
      <c r="D43" s="68"/>
      <c r="E43" s="124">
        <f>E44</f>
        <v>2500000</v>
      </c>
      <c r="F43" s="124">
        <f>F44</f>
        <v>2500000</v>
      </c>
    </row>
    <row r="44" spans="1:6" ht="25.5">
      <c r="A44" s="159" t="s">
        <v>331</v>
      </c>
      <c r="B44" s="70" t="s">
        <v>68</v>
      </c>
      <c r="C44" s="70" t="s">
        <v>254</v>
      </c>
      <c r="D44" s="68"/>
      <c r="E44" s="124">
        <f>E45+E47</f>
        <v>2500000</v>
      </c>
      <c r="F44" s="124">
        <f>F45+F47</f>
        <v>2500000</v>
      </c>
    </row>
    <row r="45" spans="1:6" ht="25.5">
      <c r="A45" s="159" t="s">
        <v>331</v>
      </c>
      <c r="B45" s="144" t="s">
        <v>68</v>
      </c>
      <c r="C45" s="70" t="s">
        <v>254</v>
      </c>
      <c r="D45" s="145" t="s">
        <v>117</v>
      </c>
      <c r="E45" s="148">
        <f>E46</f>
        <v>2450000</v>
      </c>
      <c r="F45" s="148">
        <f>F46</f>
        <v>2450000</v>
      </c>
    </row>
    <row r="46" spans="1:6" ht="25.5">
      <c r="A46" s="159" t="s">
        <v>331</v>
      </c>
      <c r="B46" s="70" t="s">
        <v>68</v>
      </c>
      <c r="C46" s="70" t="s">
        <v>254</v>
      </c>
      <c r="D46" s="68" t="s">
        <v>255</v>
      </c>
      <c r="E46" s="124">
        <v>2450000</v>
      </c>
      <c r="F46" s="124">
        <v>2450000</v>
      </c>
    </row>
    <row r="47" spans="1:6" ht="25.5">
      <c r="A47" s="159" t="s">
        <v>331</v>
      </c>
      <c r="B47" s="144" t="s">
        <v>68</v>
      </c>
      <c r="C47" s="70" t="s">
        <v>254</v>
      </c>
      <c r="D47" s="145" t="s">
        <v>114</v>
      </c>
      <c r="E47" s="148">
        <f>E48</f>
        <v>50000</v>
      </c>
      <c r="F47" s="148">
        <f>F48</f>
        <v>50000</v>
      </c>
    </row>
    <row r="48" spans="1:6" ht="25.5">
      <c r="A48" s="159" t="s">
        <v>331</v>
      </c>
      <c r="B48" s="70" t="s">
        <v>68</v>
      </c>
      <c r="C48" s="70" t="s">
        <v>254</v>
      </c>
      <c r="D48" s="68" t="s">
        <v>252</v>
      </c>
      <c r="E48" s="124">
        <v>50000</v>
      </c>
      <c r="F48" s="124">
        <v>50000</v>
      </c>
    </row>
    <row r="49" spans="1:6" ht="21.75">
      <c r="A49" s="286" t="s">
        <v>357</v>
      </c>
      <c r="B49" s="71" t="s">
        <v>272</v>
      </c>
      <c r="C49" s="71"/>
      <c r="D49" s="66"/>
      <c r="E49" s="120"/>
      <c r="F49" s="120"/>
    </row>
    <row r="50" spans="1:6" ht="38.25">
      <c r="A50" s="96" t="s">
        <v>132</v>
      </c>
      <c r="B50" s="132" t="s">
        <v>272</v>
      </c>
      <c r="C50" s="152" t="s">
        <v>303</v>
      </c>
      <c r="D50" s="152" t="s">
        <v>114</v>
      </c>
      <c r="E50" s="68"/>
      <c r="F50" s="120"/>
    </row>
    <row r="51" spans="1:6" ht="24">
      <c r="A51" s="269" t="s">
        <v>302</v>
      </c>
      <c r="B51" s="132" t="s">
        <v>272</v>
      </c>
      <c r="C51" s="152" t="s">
        <v>303</v>
      </c>
      <c r="D51" s="152" t="s">
        <v>114</v>
      </c>
      <c r="E51" s="68"/>
      <c r="F51" s="120"/>
    </row>
    <row r="52" spans="1:6" ht="12.75">
      <c r="A52" s="269" t="s">
        <v>275</v>
      </c>
      <c r="B52" s="132" t="s">
        <v>272</v>
      </c>
      <c r="C52" s="152" t="s">
        <v>273</v>
      </c>
      <c r="D52" s="152" t="s">
        <v>252</v>
      </c>
      <c r="E52" s="68"/>
      <c r="F52" s="120"/>
    </row>
    <row r="53" spans="1:6" ht="12.75">
      <c r="A53" s="269" t="s">
        <v>275</v>
      </c>
      <c r="B53" s="132" t="s">
        <v>272</v>
      </c>
      <c r="C53" s="152" t="s">
        <v>273</v>
      </c>
      <c r="D53" s="152" t="s">
        <v>252</v>
      </c>
      <c r="E53" s="68"/>
      <c r="F53" s="120"/>
    </row>
    <row r="54" spans="1:6" ht="38.25">
      <c r="A54" s="96" t="s">
        <v>132</v>
      </c>
      <c r="B54" s="73" t="s">
        <v>278</v>
      </c>
      <c r="C54" s="70"/>
      <c r="D54" s="70"/>
      <c r="E54" s="68"/>
      <c r="F54" s="120"/>
    </row>
    <row r="55" spans="1:6" ht="12.75">
      <c r="A55" s="269" t="s">
        <v>277</v>
      </c>
      <c r="B55" s="132" t="s">
        <v>278</v>
      </c>
      <c r="C55" s="152" t="s">
        <v>244</v>
      </c>
      <c r="D55" s="152"/>
      <c r="E55" s="68"/>
      <c r="F55" s="120"/>
    </row>
    <row r="56" spans="1:6" ht="12.75">
      <c r="A56" s="269" t="s">
        <v>277</v>
      </c>
      <c r="B56" s="132" t="s">
        <v>278</v>
      </c>
      <c r="C56" s="152" t="s">
        <v>242</v>
      </c>
      <c r="D56" s="152" t="s">
        <v>114</v>
      </c>
      <c r="E56" s="68"/>
      <c r="F56" s="120"/>
    </row>
    <row r="57" spans="1:6" ht="12.75">
      <c r="A57" s="269" t="s">
        <v>277</v>
      </c>
      <c r="B57" s="132" t="s">
        <v>278</v>
      </c>
      <c r="C57" s="152" t="s">
        <v>242</v>
      </c>
      <c r="D57" s="152" t="s">
        <v>252</v>
      </c>
      <c r="E57" s="68"/>
      <c r="F57" s="120"/>
    </row>
    <row r="58" spans="1:6" ht="12.75">
      <c r="A58" s="174" t="s">
        <v>192</v>
      </c>
      <c r="B58" s="128" t="s">
        <v>107</v>
      </c>
      <c r="C58" s="128"/>
      <c r="D58" s="117"/>
      <c r="E58" s="122">
        <v>4686500</v>
      </c>
      <c r="F58" s="122">
        <v>4680900</v>
      </c>
    </row>
    <row r="59" spans="1:6" ht="38.25">
      <c r="A59" s="96" t="s">
        <v>494</v>
      </c>
      <c r="B59" s="152" t="s">
        <v>107</v>
      </c>
      <c r="C59" s="152" t="s">
        <v>141</v>
      </c>
      <c r="D59" s="152"/>
      <c r="E59" s="153" t="s">
        <v>409</v>
      </c>
      <c r="F59" s="120">
        <v>4680900</v>
      </c>
    </row>
    <row r="60" spans="1:6" ht="12.75">
      <c r="A60" s="168" t="s">
        <v>304</v>
      </c>
      <c r="B60" s="152" t="s">
        <v>107</v>
      </c>
      <c r="C60" s="152" t="s">
        <v>143</v>
      </c>
      <c r="D60" s="152" t="s">
        <v>114</v>
      </c>
      <c r="E60" s="153" t="s">
        <v>408</v>
      </c>
      <c r="F60" s="136">
        <v>4080900</v>
      </c>
    </row>
    <row r="61" spans="1:6" ht="12.75">
      <c r="A61" s="175" t="s">
        <v>263</v>
      </c>
      <c r="B61" s="152" t="s">
        <v>107</v>
      </c>
      <c r="C61" s="152" t="s">
        <v>260</v>
      </c>
      <c r="D61" s="152" t="s">
        <v>114</v>
      </c>
      <c r="E61" s="153" t="s">
        <v>408</v>
      </c>
      <c r="F61" s="136">
        <f>F62</f>
        <v>4080900</v>
      </c>
    </row>
    <row r="62" spans="1:6" ht="12.75">
      <c r="A62" s="175" t="s">
        <v>263</v>
      </c>
      <c r="B62" s="144" t="s">
        <v>107</v>
      </c>
      <c r="C62" s="144" t="s">
        <v>260</v>
      </c>
      <c r="D62" s="144" t="s">
        <v>252</v>
      </c>
      <c r="E62" s="145" t="s">
        <v>408</v>
      </c>
      <c r="F62" s="136">
        <v>4080900</v>
      </c>
    </row>
    <row r="63" spans="1:6" ht="12.75">
      <c r="A63" s="175" t="s">
        <v>263</v>
      </c>
      <c r="B63" s="152" t="s">
        <v>107</v>
      </c>
      <c r="C63" s="152" t="s">
        <v>260</v>
      </c>
      <c r="D63" s="152" t="s">
        <v>252</v>
      </c>
      <c r="E63" s="153" t="s">
        <v>408</v>
      </c>
      <c r="F63" s="136">
        <v>4080900</v>
      </c>
    </row>
    <row r="64" spans="1:6" ht="12.75">
      <c r="A64" s="268" t="s">
        <v>305</v>
      </c>
      <c r="B64" s="152" t="s">
        <v>107</v>
      </c>
      <c r="C64" s="152"/>
      <c r="D64" s="152"/>
      <c r="E64" s="153"/>
      <c r="F64" s="148"/>
    </row>
    <row r="65" spans="1:6" ht="12.75">
      <c r="A65" s="185" t="s">
        <v>182</v>
      </c>
      <c r="B65" s="144" t="s">
        <v>107</v>
      </c>
      <c r="C65" s="144" t="s">
        <v>143</v>
      </c>
      <c r="D65" s="144" t="s">
        <v>114</v>
      </c>
      <c r="E65" s="145"/>
      <c r="F65" s="136"/>
    </row>
    <row r="66" spans="1:6" ht="12.75">
      <c r="A66" s="185" t="s">
        <v>182</v>
      </c>
      <c r="B66" s="152" t="s">
        <v>107</v>
      </c>
      <c r="C66" s="152" t="s">
        <v>236</v>
      </c>
      <c r="D66" s="152" t="s">
        <v>252</v>
      </c>
      <c r="E66" s="136" t="str">
        <f>E67</f>
        <v>600000,0</v>
      </c>
      <c r="F66" s="136">
        <f>F67</f>
        <v>600000</v>
      </c>
    </row>
    <row r="67" spans="1:6" ht="12.75">
      <c r="A67" s="175" t="s">
        <v>182</v>
      </c>
      <c r="B67" s="152" t="s">
        <v>107</v>
      </c>
      <c r="C67" s="152" t="s">
        <v>236</v>
      </c>
      <c r="D67" s="152" t="s">
        <v>252</v>
      </c>
      <c r="E67" s="153" t="s">
        <v>407</v>
      </c>
      <c r="F67" s="148">
        <f>F68</f>
        <v>600000</v>
      </c>
    </row>
    <row r="68" spans="1:6" ht="12.75">
      <c r="A68" s="175" t="s">
        <v>182</v>
      </c>
      <c r="B68" s="144" t="s">
        <v>107</v>
      </c>
      <c r="C68" s="144" t="s">
        <v>236</v>
      </c>
      <c r="D68" s="144" t="s">
        <v>252</v>
      </c>
      <c r="E68" s="145" t="s">
        <v>407</v>
      </c>
      <c r="F68" s="136">
        <v>600000</v>
      </c>
    </row>
    <row r="69" spans="1:6" ht="12.75">
      <c r="A69" s="175" t="s">
        <v>182</v>
      </c>
      <c r="B69" s="152" t="s">
        <v>107</v>
      </c>
      <c r="C69" s="152" t="s">
        <v>236</v>
      </c>
      <c r="D69" s="152" t="s">
        <v>252</v>
      </c>
      <c r="E69" s="153" t="s">
        <v>406</v>
      </c>
      <c r="F69" s="136">
        <v>600000</v>
      </c>
    </row>
    <row r="70" spans="1:6" ht="12.75">
      <c r="A70" s="169" t="s">
        <v>183</v>
      </c>
      <c r="B70" s="152" t="s">
        <v>107</v>
      </c>
      <c r="C70" s="152" t="s">
        <v>237</v>
      </c>
      <c r="D70" s="152" t="s">
        <v>114</v>
      </c>
      <c r="E70" s="153"/>
      <c r="F70" s="148">
        <f>F71</f>
        <v>0</v>
      </c>
    </row>
    <row r="71" spans="1:6" ht="12.75">
      <c r="A71" s="185" t="s">
        <v>306</v>
      </c>
      <c r="B71" s="144" t="s">
        <v>107</v>
      </c>
      <c r="C71" s="144" t="s">
        <v>237</v>
      </c>
      <c r="D71" s="144" t="s">
        <v>252</v>
      </c>
      <c r="E71" s="145"/>
      <c r="F71" s="136"/>
    </row>
    <row r="72" spans="1:6" ht="12.75">
      <c r="A72" s="185"/>
      <c r="B72" s="152"/>
      <c r="C72" s="152"/>
      <c r="D72" s="152"/>
      <c r="E72" s="153"/>
      <c r="F72" s="136"/>
    </row>
    <row r="73" spans="1:6" ht="12.75">
      <c r="A73" s="165" t="s">
        <v>33</v>
      </c>
      <c r="B73" s="128" t="s">
        <v>27</v>
      </c>
      <c r="C73" s="162">
        <v>8510000</v>
      </c>
      <c r="D73" s="162"/>
      <c r="E73" s="128" t="s">
        <v>506</v>
      </c>
      <c r="F73" s="160">
        <f>F75</f>
        <v>356931</v>
      </c>
    </row>
    <row r="74" spans="1:6" ht="25.5">
      <c r="A74" s="97" t="s">
        <v>307</v>
      </c>
      <c r="B74" s="125" t="s">
        <v>27</v>
      </c>
      <c r="C74" s="272">
        <v>8518104</v>
      </c>
      <c r="D74" s="272">
        <v>240</v>
      </c>
      <c r="E74" s="270"/>
      <c r="F74" s="271"/>
    </row>
    <row r="75" spans="1:6" ht="25.5">
      <c r="A75" s="97" t="s">
        <v>307</v>
      </c>
      <c r="B75" s="125" t="s">
        <v>27</v>
      </c>
      <c r="C75" s="272">
        <v>8518104</v>
      </c>
      <c r="D75" s="272">
        <v>244</v>
      </c>
      <c r="E75" s="152" t="s">
        <v>506</v>
      </c>
      <c r="F75" s="193">
        <v>356931</v>
      </c>
    </row>
    <row r="76" spans="1:6" ht="12.75">
      <c r="A76" s="169"/>
      <c r="B76" s="152"/>
      <c r="C76" s="192"/>
      <c r="D76" s="152"/>
      <c r="E76" s="193"/>
      <c r="F76" s="193"/>
    </row>
    <row r="77" spans="1:6" ht="12.75">
      <c r="A77" s="58" t="s">
        <v>121</v>
      </c>
      <c r="B77" s="71" t="s">
        <v>18</v>
      </c>
      <c r="C77" s="163"/>
      <c r="D77" s="66"/>
      <c r="E77" s="130">
        <f>E78+E100</f>
        <v>15465332</v>
      </c>
      <c r="F77" s="130">
        <f>F78+F100</f>
        <v>15465332</v>
      </c>
    </row>
    <row r="78" spans="1:6" ht="12.75">
      <c r="A78" s="165" t="s">
        <v>193</v>
      </c>
      <c r="B78" s="128" t="s">
        <v>18</v>
      </c>
      <c r="C78" s="162"/>
      <c r="D78" s="117"/>
      <c r="E78" s="160">
        <f>E79</f>
        <v>13465332</v>
      </c>
      <c r="F78" s="160">
        <f>F79</f>
        <v>13465332</v>
      </c>
    </row>
    <row r="79" spans="1:6" ht="38.25">
      <c r="A79" s="96" t="s">
        <v>494</v>
      </c>
      <c r="B79" s="132" t="s">
        <v>18</v>
      </c>
      <c r="C79" s="152" t="s">
        <v>18</v>
      </c>
      <c r="D79" s="152"/>
      <c r="E79" s="136">
        <f>E80</f>
        <v>13465332</v>
      </c>
      <c r="F79" s="136">
        <f>F80</f>
        <v>13465332</v>
      </c>
    </row>
    <row r="80" spans="1:6" ht="25.5">
      <c r="A80" s="167" t="s">
        <v>507</v>
      </c>
      <c r="B80" s="73" t="s">
        <v>18</v>
      </c>
      <c r="C80" s="70" t="s">
        <v>18</v>
      </c>
      <c r="D80" s="70" t="s">
        <v>114</v>
      </c>
      <c r="E80" s="124">
        <f>E81+E84+E87+E90</f>
        <v>13465332</v>
      </c>
      <c r="F80" s="124">
        <f>F81+F84+F87+F90</f>
        <v>13465332</v>
      </c>
    </row>
    <row r="81" spans="1:6" ht="12.75">
      <c r="A81" s="167" t="s">
        <v>267</v>
      </c>
      <c r="B81" s="70" t="s">
        <v>18</v>
      </c>
      <c r="C81" s="70" t="s">
        <v>238</v>
      </c>
      <c r="D81" s="70" t="s">
        <v>252</v>
      </c>
      <c r="E81" s="124">
        <f>E82</f>
        <v>6000000</v>
      </c>
      <c r="F81" s="124">
        <f>F82</f>
        <v>6000000</v>
      </c>
    </row>
    <row r="82" spans="1:6" ht="12.75">
      <c r="A82" s="167" t="s">
        <v>267</v>
      </c>
      <c r="B82" s="143" t="s">
        <v>18</v>
      </c>
      <c r="C82" s="70" t="s">
        <v>238</v>
      </c>
      <c r="D82" s="70" t="s">
        <v>252</v>
      </c>
      <c r="E82" s="148">
        <f>E83</f>
        <v>6000000</v>
      </c>
      <c r="F82" s="148">
        <f>F83</f>
        <v>6000000</v>
      </c>
    </row>
    <row r="83" spans="1:6" ht="12.75">
      <c r="A83" s="167" t="s">
        <v>267</v>
      </c>
      <c r="B83" s="73" t="s">
        <v>18</v>
      </c>
      <c r="C83" s="70" t="s">
        <v>238</v>
      </c>
      <c r="D83" s="70" t="s">
        <v>252</v>
      </c>
      <c r="E83" s="124">
        <v>6000000</v>
      </c>
      <c r="F83" s="124">
        <v>6000000</v>
      </c>
    </row>
    <row r="84" spans="1:6" ht="12.75">
      <c r="A84" s="277" t="s">
        <v>308</v>
      </c>
      <c r="B84" s="143" t="s">
        <v>18</v>
      </c>
      <c r="C84" s="143" t="s">
        <v>239</v>
      </c>
      <c r="D84" s="143" t="s">
        <v>114</v>
      </c>
      <c r="E84" s="148">
        <f>E85</f>
        <v>700000</v>
      </c>
      <c r="F84" s="148">
        <f>F85</f>
        <v>700000</v>
      </c>
    </row>
    <row r="85" spans="1:6" ht="12.75">
      <c r="A85" s="278" t="s">
        <v>269</v>
      </c>
      <c r="B85" s="140" t="s">
        <v>18</v>
      </c>
      <c r="C85" s="140" t="s">
        <v>239</v>
      </c>
      <c r="D85" s="140" t="s">
        <v>252</v>
      </c>
      <c r="E85" s="129">
        <f>E86</f>
        <v>700000</v>
      </c>
      <c r="F85" s="129">
        <f>F86</f>
        <v>700000</v>
      </c>
    </row>
    <row r="86" spans="1:6" ht="12.75">
      <c r="A86" s="278" t="s">
        <v>269</v>
      </c>
      <c r="B86" s="73" t="s">
        <v>18</v>
      </c>
      <c r="C86" s="73" t="s">
        <v>239</v>
      </c>
      <c r="D86" s="73" t="s">
        <v>252</v>
      </c>
      <c r="E86" s="124">
        <v>700000</v>
      </c>
      <c r="F86" s="124">
        <v>700000</v>
      </c>
    </row>
    <row r="87" spans="1:6" ht="12.75">
      <c r="A87" s="273" t="s">
        <v>309</v>
      </c>
      <c r="B87" s="274" t="s">
        <v>18</v>
      </c>
      <c r="C87" s="274" t="s">
        <v>240</v>
      </c>
      <c r="D87" s="274" t="s">
        <v>114</v>
      </c>
      <c r="E87" s="276">
        <f>E88</f>
        <v>600000</v>
      </c>
      <c r="F87" s="276">
        <f>F88</f>
        <v>600000</v>
      </c>
    </row>
    <row r="88" spans="1:6" ht="12.75">
      <c r="A88" s="278" t="s">
        <v>270</v>
      </c>
      <c r="B88" s="140" t="s">
        <v>18</v>
      </c>
      <c r="C88" s="140" t="s">
        <v>240</v>
      </c>
      <c r="D88" s="140" t="s">
        <v>252</v>
      </c>
      <c r="E88" s="129">
        <f>E89</f>
        <v>600000</v>
      </c>
      <c r="F88" s="129">
        <f>F89</f>
        <v>600000</v>
      </c>
    </row>
    <row r="89" spans="1:6" ht="12.75">
      <c r="A89" s="278" t="s">
        <v>270</v>
      </c>
      <c r="B89" s="73" t="s">
        <v>18</v>
      </c>
      <c r="C89" s="73" t="s">
        <v>240</v>
      </c>
      <c r="D89" s="73" t="s">
        <v>252</v>
      </c>
      <c r="E89" s="124">
        <v>600000</v>
      </c>
      <c r="F89" s="124">
        <v>600000</v>
      </c>
    </row>
    <row r="90" spans="1:6" ht="12.75">
      <c r="A90" s="273" t="s">
        <v>310</v>
      </c>
      <c r="B90" s="274" t="s">
        <v>18</v>
      </c>
      <c r="C90" s="274" t="s">
        <v>241</v>
      </c>
      <c r="D90" s="274" t="s">
        <v>114</v>
      </c>
      <c r="E90" s="276">
        <f>E91</f>
        <v>6165332</v>
      </c>
      <c r="F90" s="276">
        <f>F91</f>
        <v>6165332</v>
      </c>
    </row>
    <row r="91" spans="1:6" ht="12.75">
      <c r="A91" s="278" t="s">
        <v>310</v>
      </c>
      <c r="B91" s="140" t="s">
        <v>18</v>
      </c>
      <c r="C91" s="140" t="s">
        <v>241</v>
      </c>
      <c r="D91" s="140" t="s">
        <v>252</v>
      </c>
      <c r="E91" s="129">
        <f>E92</f>
        <v>6165332</v>
      </c>
      <c r="F91" s="129">
        <f>F92</f>
        <v>6165332</v>
      </c>
    </row>
    <row r="92" spans="1:6" ht="12.75">
      <c r="A92" s="62" t="s">
        <v>310</v>
      </c>
      <c r="B92" s="73" t="s">
        <v>18</v>
      </c>
      <c r="C92" s="73" t="s">
        <v>186</v>
      </c>
      <c r="D92" s="73" t="s">
        <v>252</v>
      </c>
      <c r="E92" s="124">
        <v>6165332</v>
      </c>
      <c r="F92" s="124">
        <v>6165332</v>
      </c>
    </row>
    <row r="93" spans="1:6" ht="12.75">
      <c r="A93" s="282" t="s">
        <v>311</v>
      </c>
      <c r="B93" s="287" t="s">
        <v>181</v>
      </c>
      <c r="C93" s="288" t="s">
        <v>244</v>
      </c>
      <c r="D93" s="288"/>
      <c r="E93" s="173">
        <f>E94+E97+E100</f>
        <v>2000000</v>
      </c>
      <c r="F93" s="173">
        <f>F94+F97+F100</f>
        <v>2000000</v>
      </c>
    </row>
    <row r="94" spans="1:6" ht="12.75">
      <c r="A94" s="167" t="s">
        <v>218</v>
      </c>
      <c r="B94" s="132" t="s">
        <v>181</v>
      </c>
      <c r="C94" s="133" t="s">
        <v>242</v>
      </c>
      <c r="D94" s="133"/>
      <c r="E94" s="137">
        <f>E95</f>
        <v>0</v>
      </c>
      <c r="F94" s="137">
        <f>F95</f>
        <v>0</v>
      </c>
    </row>
    <row r="95" spans="1:6" ht="12.75">
      <c r="A95" s="167" t="s">
        <v>218</v>
      </c>
      <c r="B95" s="140" t="s">
        <v>181</v>
      </c>
      <c r="C95" s="166" t="s">
        <v>242</v>
      </c>
      <c r="D95" s="166"/>
      <c r="E95" s="141">
        <f>E96</f>
        <v>0</v>
      </c>
      <c r="F95" s="141">
        <f>F96</f>
        <v>0</v>
      </c>
    </row>
    <row r="96" spans="1:6" ht="12.75">
      <c r="A96" s="62" t="s">
        <v>219</v>
      </c>
      <c r="B96" s="73" t="s">
        <v>181</v>
      </c>
      <c r="C96" s="73" t="s">
        <v>312</v>
      </c>
      <c r="D96" s="73"/>
      <c r="E96" s="131">
        <v>0</v>
      </c>
      <c r="F96" s="131">
        <v>0</v>
      </c>
    </row>
    <row r="97" spans="1:6" ht="12.75">
      <c r="A97" s="62" t="s">
        <v>219</v>
      </c>
      <c r="B97" s="73" t="s">
        <v>181</v>
      </c>
      <c r="C97" s="73" t="s">
        <v>312</v>
      </c>
      <c r="D97" s="73"/>
      <c r="E97" s="131">
        <f>E98</f>
        <v>0</v>
      </c>
      <c r="F97" s="131">
        <f>F98</f>
        <v>0</v>
      </c>
    </row>
    <row r="98" spans="1:6" ht="12.75">
      <c r="A98" s="62" t="s">
        <v>219</v>
      </c>
      <c r="B98" s="143" t="s">
        <v>181</v>
      </c>
      <c r="C98" s="143" t="s">
        <v>312</v>
      </c>
      <c r="D98" s="143"/>
      <c r="E98" s="146">
        <f>E99</f>
        <v>0</v>
      </c>
      <c r="F98" s="146">
        <f>F99</f>
        <v>0</v>
      </c>
    </row>
    <row r="99" spans="1:6" ht="12.75">
      <c r="A99" s="62" t="s">
        <v>220</v>
      </c>
      <c r="B99" s="73" t="s">
        <v>181</v>
      </c>
      <c r="C99" s="73" t="s">
        <v>247</v>
      </c>
      <c r="D99" s="73"/>
      <c r="E99" s="131">
        <v>0</v>
      </c>
      <c r="F99" s="131">
        <v>0</v>
      </c>
    </row>
    <row r="100" spans="1:6" ht="12.75">
      <c r="A100" s="62" t="s">
        <v>220</v>
      </c>
      <c r="B100" s="73" t="s">
        <v>181</v>
      </c>
      <c r="C100" s="73" t="s">
        <v>247</v>
      </c>
      <c r="D100" s="73" t="s">
        <v>114</v>
      </c>
      <c r="E100" s="131">
        <f>E101</f>
        <v>2000000</v>
      </c>
      <c r="F100" s="131">
        <f>F101</f>
        <v>2000000</v>
      </c>
    </row>
    <row r="101" spans="1:6" ht="12.75">
      <c r="A101" s="62" t="s">
        <v>220</v>
      </c>
      <c r="B101" s="143" t="s">
        <v>181</v>
      </c>
      <c r="C101" s="143" t="s">
        <v>247</v>
      </c>
      <c r="D101" s="143" t="s">
        <v>252</v>
      </c>
      <c r="E101" s="146">
        <f>E102</f>
        <v>2000000</v>
      </c>
      <c r="F101" s="146">
        <f>F102</f>
        <v>2000000</v>
      </c>
    </row>
    <row r="102" spans="1:6" ht="12.75">
      <c r="A102" s="62" t="s">
        <v>220</v>
      </c>
      <c r="B102" s="73" t="s">
        <v>181</v>
      </c>
      <c r="C102" s="73" t="s">
        <v>247</v>
      </c>
      <c r="D102" s="73" t="s">
        <v>252</v>
      </c>
      <c r="E102" s="131">
        <v>2000000</v>
      </c>
      <c r="F102" s="131">
        <v>2000000</v>
      </c>
    </row>
    <row r="103" spans="1:6" ht="12.75">
      <c r="A103" s="62"/>
      <c r="B103" s="73"/>
      <c r="C103" s="73"/>
      <c r="D103" s="65"/>
      <c r="E103" s="131"/>
      <c r="F103" s="131"/>
    </row>
    <row r="104" spans="1:6" ht="12.75">
      <c r="A104" s="90" t="s">
        <v>201</v>
      </c>
      <c r="B104" s="72" t="s">
        <v>11</v>
      </c>
      <c r="C104" s="72"/>
      <c r="D104" s="170"/>
      <c r="E104" s="127">
        <v>13229995</v>
      </c>
      <c r="F104" s="127">
        <f>F105</f>
        <v>13229995</v>
      </c>
    </row>
    <row r="105" spans="1:6" ht="12.75">
      <c r="A105" s="165" t="s">
        <v>204</v>
      </c>
      <c r="B105" s="116" t="s">
        <v>11</v>
      </c>
      <c r="C105" s="116"/>
      <c r="D105" s="116"/>
      <c r="E105" s="171" t="s">
        <v>359</v>
      </c>
      <c r="F105" s="172">
        <f>F106</f>
        <v>13229995</v>
      </c>
    </row>
    <row r="106" spans="1:6" ht="25.5">
      <c r="A106" s="88" t="s">
        <v>493</v>
      </c>
      <c r="B106" s="73" t="s">
        <v>11</v>
      </c>
      <c r="C106" s="73" t="s">
        <v>122</v>
      </c>
      <c r="D106" s="73"/>
      <c r="E106" s="137">
        <f>E107+E112+E115</f>
        <v>13229995</v>
      </c>
      <c r="F106" s="137">
        <f>F107+F112+F115</f>
        <v>13229995</v>
      </c>
    </row>
    <row r="107" spans="1:6" ht="12.75">
      <c r="A107" s="177" t="s">
        <v>313</v>
      </c>
      <c r="B107" s="73" t="s">
        <v>11</v>
      </c>
      <c r="C107" s="73" t="s">
        <v>178</v>
      </c>
      <c r="D107" s="73"/>
      <c r="E107" s="137">
        <v>4474995</v>
      </c>
      <c r="F107" s="137">
        <v>4474995</v>
      </c>
    </row>
    <row r="108" spans="1:6" ht="25.5">
      <c r="A108" s="177" t="s">
        <v>314</v>
      </c>
      <c r="B108" s="73" t="s">
        <v>11</v>
      </c>
      <c r="C108" s="73" t="s">
        <v>123</v>
      </c>
      <c r="D108" s="73" t="s">
        <v>174</v>
      </c>
      <c r="E108" s="137">
        <f>E109</f>
        <v>4474995</v>
      </c>
      <c r="F108" s="137">
        <f>F109</f>
        <v>4474995</v>
      </c>
    </row>
    <row r="109" spans="1:6" ht="25.5">
      <c r="A109" s="177" t="s">
        <v>314</v>
      </c>
      <c r="B109" s="143" t="s">
        <v>11</v>
      </c>
      <c r="C109" s="143" t="s">
        <v>123</v>
      </c>
      <c r="D109" s="143" t="s">
        <v>124</v>
      </c>
      <c r="E109" s="146">
        <f>E110</f>
        <v>4474995</v>
      </c>
      <c r="F109" s="146">
        <f>F110</f>
        <v>4474995</v>
      </c>
    </row>
    <row r="110" spans="1:6" ht="25.5">
      <c r="A110" s="177" t="s">
        <v>314</v>
      </c>
      <c r="B110" s="73" t="s">
        <v>11</v>
      </c>
      <c r="C110" s="73" t="s">
        <v>123</v>
      </c>
      <c r="D110" s="73" t="s">
        <v>124</v>
      </c>
      <c r="E110" s="137">
        <v>4474995</v>
      </c>
      <c r="F110" s="137">
        <v>4474995</v>
      </c>
    </row>
    <row r="111" spans="1:6" ht="25.5">
      <c r="A111" s="177" t="s">
        <v>315</v>
      </c>
      <c r="B111" s="73" t="s">
        <v>11</v>
      </c>
      <c r="C111" s="73" t="s">
        <v>125</v>
      </c>
      <c r="D111" s="73"/>
      <c r="E111" s="137">
        <v>7455000</v>
      </c>
      <c r="F111" s="137">
        <v>7455000</v>
      </c>
    </row>
    <row r="112" spans="1:6" ht="25.5">
      <c r="A112" s="177" t="s">
        <v>316</v>
      </c>
      <c r="B112" s="73" t="s">
        <v>11</v>
      </c>
      <c r="C112" s="73" t="s">
        <v>126</v>
      </c>
      <c r="D112" s="73" t="s">
        <v>174</v>
      </c>
      <c r="E112" s="137">
        <f>E113</f>
        <v>7455000</v>
      </c>
      <c r="F112" s="137">
        <f>F113</f>
        <v>7455000</v>
      </c>
    </row>
    <row r="113" spans="1:6" ht="25.5">
      <c r="A113" s="177" t="s">
        <v>316</v>
      </c>
      <c r="B113" s="73" t="s">
        <v>11</v>
      </c>
      <c r="C113" s="143" t="s">
        <v>126</v>
      </c>
      <c r="D113" s="143" t="s">
        <v>124</v>
      </c>
      <c r="E113" s="146">
        <f>E114</f>
        <v>7455000</v>
      </c>
      <c r="F113" s="146">
        <f>F114</f>
        <v>7455000</v>
      </c>
    </row>
    <row r="114" spans="1:6" ht="25.5">
      <c r="A114" s="177" t="s">
        <v>316</v>
      </c>
      <c r="B114" s="73" t="s">
        <v>11</v>
      </c>
      <c r="C114" s="73" t="s">
        <v>126</v>
      </c>
      <c r="D114" s="73" t="s">
        <v>124</v>
      </c>
      <c r="E114" s="137">
        <v>7455000</v>
      </c>
      <c r="F114" s="137">
        <v>7455000</v>
      </c>
    </row>
    <row r="115" spans="1:6" ht="21.75">
      <c r="A115" s="279" t="s">
        <v>188</v>
      </c>
      <c r="B115" s="73" t="s">
        <v>11</v>
      </c>
      <c r="C115" s="132" t="s">
        <v>249</v>
      </c>
      <c r="D115" s="132" t="s">
        <v>114</v>
      </c>
      <c r="E115" s="137" t="str">
        <f aca="true" t="shared" si="3" ref="E115:F117">E116</f>
        <v>1300000,0</v>
      </c>
      <c r="F115" s="137" t="str">
        <f t="shared" si="3"/>
        <v>1300000,0</v>
      </c>
    </row>
    <row r="116" spans="1:6" ht="12.75">
      <c r="A116" s="62" t="s">
        <v>317</v>
      </c>
      <c r="B116" s="73" t="s">
        <v>11</v>
      </c>
      <c r="C116" s="132" t="s">
        <v>249</v>
      </c>
      <c r="D116" s="132" t="s">
        <v>252</v>
      </c>
      <c r="E116" s="137" t="str">
        <f t="shared" si="3"/>
        <v>1300000,0</v>
      </c>
      <c r="F116" s="137" t="str">
        <f t="shared" si="3"/>
        <v>1300000,0</v>
      </c>
    </row>
    <row r="117" spans="1:6" ht="12.75">
      <c r="A117" s="62" t="s">
        <v>317</v>
      </c>
      <c r="B117" s="73" t="s">
        <v>11</v>
      </c>
      <c r="C117" s="132" t="s">
        <v>249</v>
      </c>
      <c r="D117" s="132" t="s">
        <v>252</v>
      </c>
      <c r="E117" s="146" t="str">
        <f t="shared" si="3"/>
        <v>1300000,0</v>
      </c>
      <c r="F117" s="146" t="str">
        <f t="shared" si="3"/>
        <v>1300000,0</v>
      </c>
    </row>
    <row r="118" spans="1:6" ht="12.75">
      <c r="A118" s="62" t="s">
        <v>317</v>
      </c>
      <c r="B118" s="73" t="s">
        <v>11</v>
      </c>
      <c r="C118" s="73" t="s">
        <v>249</v>
      </c>
      <c r="D118" s="73" t="s">
        <v>252</v>
      </c>
      <c r="E118" s="137" t="s">
        <v>144</v>
      </c>
      <c r="F118" s="137" t="s">
        <v>144</v>
      </c>
    </row>
    <row r="119" spans="1:6" ht="12.75">
      <c r="A119" s="190" t="s">
        <v>202</v>
      </c>
      <c r="B119" s="73"/>
      <c r="C119" s="73"/>
      <c r="D119" s="65"/>
      <c r="E119" s="137"/>
      <c r="F119" s="137"/>
    </row>
    <row r="120" spans="1:6" ht="12.75">
      <c r="A120" s="189" t="s">
        <v>205</v>
      </c>
      <c r="B120" s="128" t="s">
        <v>189</v>
      </c>
      <c r="C120" s="125" t="s">
        <v>118</v>
      </c>
      <c r="D120" s="125"/>
      <c r="E120" s="128"/>
      <c r="F120" s="172"/>
    </row>
    <row r="121" spans="1:6" ht="12.75">
      <c r="A121" s="142"/>
      <c r="B121" s="125" t="s">
        <v>189</v>
      </c>
      <c r="C121" s="125" t="s">
        <v>118</v>
      </c>
      <c r="D121" s="125"/>
      <c r="E121" s="67"/>
      <c r="F121" s="137"/>
    </row>
    <row r="122" spans="1:6" ht="38.25">
      <c r="A122" s="96" t="s">
        <v>225</v>
      </c>
      <c r="B122" s="152" t="s">
        <v>189</v>
      </c>
      <c r="C122" s="152" t="s">
        <v>190</v>
      </c>
      <c r="D122" s="152"/>
      <c r="E122" s="152"/>
      <c r="F122" s="137"/>
    </row>
    <row r="123" spans="1:6" ht="12.75">
      <c r="A123" s="88"/>
      <c r="B123" s="73"/>
      <c r="C123" s="73"/>
      <c r="D123" s="73"/>
      <c r="E123" s="182"/>
      <c r="F123" s="182"/>
    </row>
    <row r="124" spans="1:6" ht="15.75">
      <c r="A124" s="191" t="s">
        <v>203</v>
      </c>
      <c r="B124" s="179"/>
      <c r="C124" s="170"/>
      <c r="D124" s="170"/>
      <c r="E124" s="173" t="str">
        <f>E125</f>
        <v>10270000,0</v>
      </c>
      <c r="F124" s="173">
        <f>F125</f>
        <v>10270000</v>
      </c>
    </row>
    <row r="125" spans="1:6" ht="12.75">
      <c r="A125" s="165" t="s">
        <v>128</v>
      </c>
      <c r="B125" s="128" t="s">
        <v>67</v>
      </c>
      <c r="C125" s="128"/>
      <c r="D125" s="128"/>
      <c r="E125" s="128" t="s">
        <v>358</v>
      </c>
      <c r="F125" s="160">
        <f>F127+F131+F133</f>
        <v>10270000</v>
      </c>
    </row>
    <row r="126" spans="1:6" ht="38.25">
      <c r="A126" s="158" t="s">
        <v>496</v>
      </c>
      <c r="B126" s="70" t="s">
        <v>67</v>
      </c>
      <c r="C126" s="70" t="s">
        <v>129</v>
      </c>
      <c r="D126" s="70"/>
      <c r="E126" s="124">
        <f>E128+E133</f>
        <v>9470000</v>
      </c>
      <c r="F126" s="124">
        <f>F128+F133</f>
        <v>9470000</v>
      </c>
    </row>
    <row r="127" spans="1:6" ht="12.75">
      <c r="A127" s="158" t="s">
        <v>318</v>
      </c>
      <c r="B127" s="70" t="s">
        <v>67</v>
      </c>
      <c r="C127" s="70" t="s">
        <v>179</v>
      </c>
      <c r="D127" s="70"/>
      <c r="E127" s="124">
        <f aca="true" t="shared" si="4" ref="E127:F129">E128</f>
        <v>8970000</v>
      </c>
      <c r="F127" s="124">
        <f t="shared" si="4"/>
        <v>8970000</v>
      </c>
    </row>
    <row r="128" spans="1:6" ht="25.5">
      <c r="A128" s="158" t="s">
        <v>319</v>
      </c>
      <c r="B128" s="70" t="s">
        <v>67</v>
      </c>
      <c r="C128" s="70" t="s">
        <v>180</v>
      </c>
      <c r="D128" s="70" t="s">
        <v>174</v>
      </c>
      <c r="E128" s="124">
        <f t="shared" si="4"/>
        <v>8970000</v>
      </c>
      <c r="F128" s="124">
        <f t="shared" si="4"/>
        <v>8970000</v>
      </c>
    </row>
    <row r="129" spans="1:6" ht="25.5">
      <c r="A129" s="158" t="s">
        <v>319</v>
      </c>
      <c r="B129" s="144" t="s">
        <v>67</v>
      </c>
      <c r="C129" s="144" t="s">
        <v>180</v>
      </c>
      <c r="D129" s="144" t="s">
        <v>354</v>
      </c>
      <c r="E129" s="148">
        <f t="shared" si="4"/>
        <v>8970000</v>
      </c>
      <c r="F129" s="148">
        <f t="shared" si="4"/>
        <v>8970000</v>
      </c>
    </row>
    <row r="130" spans="1:6" ht="25.5">
      <c r="A130" s="158" t="s">
        <v>319</v>
      </c>
      <c r="B130" s="70" t="s">
        <v>67</v>
      </c>
      <c r="C130" s="70" t="s">
        <v>180</v>
      </c>
      <c r="D130" s="70" t="s">
        <v>354</v>
      </c>
      <c r="E130" s="124">
        <v>8970000</v>
      </c>
      <c r="F130" s="124">
        <v>8970000</v>
      </c>
    </row>
    <row r="131" spans="1:6" ht="12.75">
      <c r="A131" s="158" t="s">
        <v>320</v>
      </c>
      <c r="B131" s="70" t="s">
        <v>67</v>
      </c>
      <c r="C131" s="152"/>
      <c r="D131" s="152" t="s">
        <v>130</v>
      </c>
      <c r="E131" s="124">
        <f aca="true" t="shared" si="5" ref="E131:F133">E132</f>
        <v>800000</v>
      </c>
      <c r="F131" s="124">
        <f t="shared" si="5"/>
        <v>800000</v>
      </c>
    </row>
    <row r="132" spans="1:6" ht="25.5">
      <c r="A132" s="158" t="s">
        <v>321</v>
      </c>
      <c r="B132" s="70" t="s">
        <v>67</v>
      </c>
      <c r="C132" s="152" t="s">
        <v>288</v>
      </c>
      <c r="D132" s="152" t="s">
        <v>354</v>
      </c>
      <c r="E132" s="124">
        <v>800000</v>
      </c>
      <c r="F132" s="124">
        <v>800000</v>
      </c>
    </row>
    <row r="133" spans="1:6" ht="12.75">
      <c r="A133" s="185" t="s">
        <v>322</v>
      </c>
      <c r="B133" s="144" t="s">
        <v>67</v>
      </c>
      <c r="C133" s="144" t="s">
        <v>250</v>
      </c>
      <c r="D133" s="144" t="s">
        <v>114</v>
      </c>
      <c r="E133" s="148">
        <f t="shared" si="5"/>
        <v>500000</v>
      </c>
      <c r="F133" s="148">
        <f t="shared" si="5"/>
        <v>500000</v>
      </c>
    </row>
    <row r="134" spans="1:6" ht="12.75">
      <c r="A134" s="62" t="s">
        <v>322</v>
      </c>
      <c r="B134" s="70" t="s">
        <v>67</v>
      </c>
      <c r="C134" s="70" t="s">
        <v>250</v>
      </c>
      <c r="D134" s="70" t="s">
        <v>252</v>
      </c>
      <c r="E134" s="124">
        <v>500000</v>
      </c>
      <c r="F134" s="124">
        <v>500000</v>
      </c>
    </row>
    <row r="135" spans="1:6" ht="12.75">
      <c r="A135" s="62" t="s">
        <v>508</v>
      </c>
      <c r="B135" s="70"/>
      <c r="C135" s="70"/>
      <c r="D135" s="70"/>
      <c r="E135" s="124">
        <v>1490262.5</v>
      </c>
      <c r="F135" s="124">
        <v>2980525</v>
      </c>
    </row>
    <row r="136" spans="1:6" ht="12.75">
      <c r="A136" s="33" t="s">
        <v>50</v>
      </c>
      <c r="B136" s="70"/>
      <c r="C136" s="69"/>
      <c r="D136" s="71"/>
      <c r="E136" s="130">
        <f>E11+E17+E23+E31+E36+E58+E77+E104+E125+E135+E73</f>
        <v>61100762.5</v>
      </c>
      <c r="F136" s="130">
        <f>F11+F17+F23+F31+F36+F58+F77+F104+F124+F135+F75</f>
        <v>62591025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4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0.85546875" style="0" customWidth="1"/>
    <col min="2" max="2" width="72.8515625" style="0" customWidth="1"/>
    <col min="3" max="3" width="10.421875" style="0" customWidth="1"/>
    <col min="4" max="4" width="10.57421875" style="0" customWidth="1"/>
    <col min="5" max="5" width="11.7109375" style="0" customWidth="1"/>
    <col min="6" max="6" width="17.421875" style="0" customWidth="1"/>
  </cols>
  <sheetData>
    <row r="1" spans="1:20" ht="22.5" customHeight="1">
      <c r="A1" s="63"/>
      <c r="B1" s="298" t="s">
        <v>525</v>
      </c>
      <c r="C1" s="229"/>
      <c r="D1" s="230"/>
      <c r="E1" s="228"/>
      <c r="F1" s="230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</row>
    <row r="2" spans="2:20" ht="12.75">
      <c r="B2" s="228" t="s">
        <v>484</v>
      </c>
      <c r="C2" s="229"/>
      <c r="D2" s="230"/>
      <c r="E2" s="228"/>
      <c r="F2" s="230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</row>
    <row r="3" spans="2:20" ht="21.75">
      <c r="B3" s="299" t="s">
        <v>488</v>
      </c>
      <c r="C3" s="229"/>
      <c r="D3" s="229"/>
      <c r="E3" s="228"/>
      <c r="F3" s="229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</row>
    <row r="4" spans="2:20" ht="12.75">
      <c r="B4" s="228"/>
      <c r="C4" s="229"/>
      <c r="D4" s="229"/>
      <c r="E4" s="228"/>
      <c r="F4" s="229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</row>
    <row r="5" spans="2:20" ht="12.75">
      <c r="B5" s="232" t="s">
        <v>20</v>
      </c>
      <c r="C5" s="233" t="s">
        <v>24</v>
      </c>
      <c r="D5" s="233" t="s">
        <v>13</v>
      </c>
      <c r="E5" s="233" t="s">
        <v>22</v>
      </c>
      <c r="F5" s="233" t="s">
        <v>3</v>
      </c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</row>
    <row r="6" spans="2:20" ht="12.75">
      <c r="B6" s="232" t="s">
        <v>21</v>
      </c>
      <c r="C6" s="233" t="s">
        <v>25</v>
      </c>
      <c r="D6" s="234" t="s">
        <v>26</v>
      </c>
      <c r="E6" s="233" t="s">
        <v>23</v>
      </c>
      <c r="F6" s="235" t="s">
        <v>109</v>
      </c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</row>
    <row r="7" spans="2:20" ht="24">
      <c r="B7" s="204" t="s">
        <v>494</v>
      </c>
      <c r="C7" s="236" t="s">
        <v>141</v>
      </c>
      <c r="D7" s="237"/>
      <c r="E7" s="236"/>
      <c r="F7" s="238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</row>
    <row r="8" spans="2:20" ht="12.75">
      <c r="B8" s="207" t="s">
        <v>360</v>
      </c>
      <c r="C8" s="239" t="s">
        <v>142</v>
      </c>
      <c r="D8" s="240"/>
      <c r="E8" s="239"/>
      <c r="F8" s="241">
        <f>F9+F13+F18+F22</f>
        <v>12074577</v>
      </c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</row>
    <row r="9" spans="2:20" ht="12.75">
      <c r="B9" s="207" t="s">
        <v>267</v>
      </c>
      <c r="C9" s="239" t="s">
        <v>238</v>
      </c>
      <c r="D9" s="240"/>
      <c r="E9" s="239"/>
      <c r="F9" s="241">
        <f>F10</f>
        <v>4000000</v>
      </c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</row>
    <row r="10" spans="2:20" ht="12.75">
      <c r="B10" s="207" t="s">
        <v>267</v>
      </c>
      <c r="C10" s="242" t="s">
        <v>238</v>
      </c>
      <c r="D10" s="243" t="s">
        <v>114</v>
      </c>
      <c r="E10" s="242" t="s">
        <v>35</v>
      </c>
      <c r="F10" s="244">
        <f>F11</f>
        <v>4000000</v>
      </c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</row>
    <row r="11" spans="2:20" ht="12.75">
      <c r="B11" s="207" t="s">
        <v>267</v>
      </c>
      <c r="C11" s="239" t="s">
        <v>238</v>
      </c>
      <c r="D11" s="240" t="s">
        <v>252</v>
      </c>
      <c r="E11" s="239" t="s">
        <v>18</v>
      </c>
      <c r="F11" s="241">
        <v>4000000</v>
      </c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</row>
    <row r="12" spans="2:20" ht="12.75">
      <c r="B12" s="290" t="s">
        <v>121</v>
      </c>
      <c r="C12" s="239"/>
      <c r="D12" s="240"/>
      <c r="E12" s="239"/>
      <c r="F12" s="24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</row>
    <row r="13" spans="2:20" ht="12.75">
      <c r="B13" s="207" t="s">
        <v>308</v>
      </c>
      <c r="C13" s="239" t="s">
        <v>239</v>
      </c>
      <c r="D13" s="240"/>
      <c r="E13" s="239"/>
      <c r="F13" s="241">
        <f>F14</f>
        <v>700000</v>
      </c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</row>
    <row r="14" spans="2:20" ht="12.75">
      <c r="B14" s="222" t="s">
        <v>308</v>
      </c>
      <c r="C14" s="239" t="s">
        <v>239</v>
      </c>
      <c r="D14" s="243" t="s">
        <v>114</v>
      </c>
      <c r="E14" s="239" t="s">
        <v>35</v>
      </c>
      <c r="F14" s="244">
        <f>F15</f>
        <v>700000</v>
      </c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</row>
    <row r="15" spans="2:20" ht="12.75">
      <c r="B15" s="207" t="s">
        <v>308</v>
      </c>
      <c r="C15" s="239" t="s">
        <v>239</v>
      </c>
      <c r="D15" s="240" t="s">
        <v>252</v>
      </c>
      <c r="E15" s="239" t="s">
        <v>18</v>
      </c>
      <c r="F15" s="241">
        <v>700000</v>
      </c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</row>
    <row r="16" spans="2:20" ht="12.75">
      <c r="B16" s="290" t="s">
        <v>121</v>
      </c>
      <c r="C16" s="239"/>
      <c r="D16" s="240"/>
      <c r="E16" s="239"/>
      <c r="F16" s="24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</row>
    <row r="17" spans="2:20" ht="12.75">
      <c r="B17" s="213" t="s">
        <v>361</v>
      </c>
      <c r="C17" s="239" t="s">
        <v>240</v>
      </c>
      <c r="D17" s="240"/>
      <c r="E17" s="239"/>
      <c r="F17" s="24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</row>
    <row r="18" spans="2:20" ht="12.75">
      <c r="B18" s="213" t="s">
        <v>361</v>
      </c>
      <c r="C18" s="239" t="s">
        <v>240</v>
      </c>
      <c r="D18" s="240" t="s">
        <v>114</v>
      </c>
      <c r="E18" s="239" t="s">
        <v>35</v>
      </c>
      <c r="F18" s="241">
        <f>F19</f>
        <v>700000</v>
      </c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</row>
    <row r="19" spans="2:20" ht="12.75">
      <c r="B19" s="213" t="s">
        <v>361</v>
      </c>
      <c r="C19" s="239" t="s">
        <v>240</v>
      </c>
      <c r="D19" s="243" t="s">
        <v>252</v>
      </c>
      <c r="E19" s="239" t="s">
        <v>18</v>
      </c>
      <c r="F19" s="244">
        <v>700000</v>
      </c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</row>
    <row r="20" spans="2:20" ht="12.75">
      <c r="B20" s="290" t="s">
        <v>121</v>
      </c>
      <c r="C20" s="239"/>
      <c r="D20" s="240"/>
      <c r="E20" s="239"/>
      <c r="F20" s="24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</row>
    <row r="21" spans="2:20" ht="12.75">
      <c r="B21" s="213" t="s">
        <v>193</v>
      </c>
      <c r="C21" s="239"/>
      <c r="D21" s="240"/>
      <c r="E21" s="239"/>
      <c r="F21" s="24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</row>
    <row r="22" spans="2:20" ht="12.75">
      <c r="B22" s="207" t="s">
        <v>279</v>
      </c>
      <c r="C22" s="239" t="s">
        <v>241</v>
      </c>
      <c r="D22" s="240"/>
      <c r="E22" s="239"/>
      <c r="F22" s="241">
        <f>F23</f>
        <v>6674577</v>
      </c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</row>
    <row r="23" spans="2:20" ht="12.75">
      <c r="B23" s="207" t="s">
        <v>279</v>
      </c>
      <c r="C23" s="239" t="s">
        <v>241</v>
      </c>
      <c r="D23" s="243" t="s">
        <v>114</v>
      </c>
      <c r="E23" s="239" t="s">
        <v>35</v>
      </c>
      <c r="F23" s="244">
        <f>F24</f>
        <v>6674577</v>
      </c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</row>
    <row r="24" spans="2:20" ht="12.75">
      <c r="B24" s="207" t="s">
        <v>279</v>
      </c>
      <c r="C24" s="239" t="s">
        <v>241</v>
      </c>
      <c r="D24" s="240" t="s">
        <v>252</v>
      </c>
      <c r="E24" s="239" t="s">
        <v>18</v>
      </c>
      <c r="F24" s="241">
        <v>6674577</v>
      </c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</row>
    <row r="25" spans="2:20" ht="12.75">
      <c r="B25" s="248" t="s">
        <v>200</v>
      </c>
      <c r="C25" s="239"/>
      <c r="D25" s="240"/>
      <c r="E25" s="239"/>
      <c r="F25" s="24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</row>
    <row r="26" spans="2:20" ht="24">
      <c r="B26" s="204" t="s">
        <v>494</v>
      </c>
      <c r="C26" s="239"/>
      <c r="D26" s="240"/>
      <c r="E26" s="239"/>
      <c r="F26" s="24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</row>
    <row r="27" spans="2:20" ht="12.75">
      <c r="B27" s="214" t="s">
        <v>304</v>
      </c>
      <c r="C27" s="239" t="s">
        <v>143</v>
      </c>
      <c r="D27" s="240"/>
      <c r="E27" s="239"/>
      <c r="F27" s="241">
        <v>7150000</v>
      </c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</row>
    <row r="28" spans="2:20" ht="12.75">
      <c r="B28" s="214" t="s">
        <v>263</v>
      </c>
      <c r="C28" s="245" t="s">
        <v>260</v>
      </c>
      <c r="D28" s="246"/>
      <c r="E28" s="245"/>
      <c r="F28" s="303">
        <f>F29+F34+F31+F37</f>
        <v>7150000</v>
      </c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</row>
    <row r="29" spans="2:20" ht="12.75">
      <c r="B29" s="217" t="s">
        <v>362</v>
      </c>
      <c r="C29" s="245" t="s">
        <v>260</v>
      </c>
      <c r="D29" s="246" t="s">
        <v>114</v>
      </c>
      <c r="E29" s="245" t="s">
        <v>195</v>
      </c>
      <c r="F29" s="247">
        <f>F30</f>
        <v>6550000</v>
      </c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</row>
    <row r="30" spans="2:20" ht="12.75">
      <c r="B30" s="214" t="s">
        <v>263</v>
      </c>
      <c r="C30" s="242" t="s">
        <v>260</v>
      </c>
      <c r="D30" s="243" t="s">
        <v>252</v>
      </c>
      <c r="E30" s="242" t="s">
        <v>107</v>
      </c>
      <c r="F30" s="244">
        <v>6550000</v>
      </c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</row>
    <row r="31" spans="2:20" ht="12.75">
      <c r="B31" s="214" t="s">
        <v>170</v>
      </c>
      <c r="C31" s="242" t="s">
        <v>419</v>
      </c>
      <c r="D31" s="243" t="s">
        <v>114</v>
      </c>
      <c r="E31" s="242" t="s">
        <v>107</v>
      </c>
      <c r="F31" s="244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</row>
    <row r="32" spans="2:20" ht="12.75">
      <c r="B32" s="214" t="s">
        <v>410</v>
      </c>
      <c r="C32" s="242" t="s">
        <v>419</v>
      </c>
      <c r="D32" s="243" t="s">
        <v>252</v>
      </c>
      <c r="E32" s="242" t="s">
        <v>107</v>
      </c>
      <c r="F32" s="244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</row>
    <row r="33" spans="2:20" ht="12.75">
      <c r="B33" s="212" t="s">
        <v>363</v>
      </c>
      <c r="C33" s="245"/>
      <c r="D33" s="246"/>
      <c r="E33" s="245"/>
      <c r="F33" s="247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</row>
    <row r="34" spans="2:20" ht="12.75">
      <c r="B34" s="248" t="s">
        <v>182</v>
      </c>
      <c r="C34" s="245" t="s">
        <v>236</v>
      </c>
      <c r="D34" s="246" t="s">
        <v>114</v>
      </c>
      <c r="E34" s="245" t="s">
        <v>195</v>
      </c>
      <c r="F34" s="247">
        <f>F35</f>
        <v>600000</v>
      </c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</row>
    <row r="35" spans="2:20" ht="12.75">
      <c r="B35" s="248" t="s">
        <v>182</v>
      </c>
      <c r="C35" s="245" t="s">
        <v>236</v>
      </c>
      <c r="D35" s="246" t="s">
        <v>252</v>
      </c>
      <c r="E35" s="245" t="s">
        <v>107</v>
      </c>
      <c r="F35" s="247">
        <v>600000</v>
      </c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</row>
    <row r="36" spans="2:20" ht="12.75">
      <c r="B36" s="217" t="s">
        <v>170</v>
      </c>
      <c r="C36" s="245" t="s">
        <v>237</v>
      </c>
      <c r="D36" s="246"/>
      <c r="E36" s="245"/>
      <c r="F36" s="247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</row>
    <row r="37" spans="2:20" ht="12.75">
      <c r="B37" s="222" t="s">
        <v>183</v>
      </c>
      <c r="C37" s="245" t="s">
        <v>237</v>
      </c>
      <c r="D37" s="243" t="s">
        <v>114</v>
      </c>
      <c r="E37" s="242" t="s">
        <v>107</v>
      </c>
      <c r="F37" s="244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</row>
    <row r="38" spans="2:20" ht="12.75">
      <c r="B38" s="222" t="s">
        <v>183</v>
      </c>
      <c r="C38" s="245" t="s">
        <v>237</v>
      </c>
      <c r="D38" s="246" t="s">
        <v>252</v>
      </c>
      <c r="E38" s="245" t="s">
        <v>107</v>
      </c>
      <c r="F38" s="247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</row>
    <row r="39" spans="2:20" ht="12.75">
      <c r="B39" s="212" t="s">
        <v>170</v>
      </c>
      <c r="C39" s="245" t="s">
        <v>411</v>
      </c>
      <c r="D39" s="246" t="s">
        <v>114</v>
      </c>
      <c r="E39" s="245" t="s">
        <v>107</v>
      </c>
      <c r="F39" s="303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</row>
    <row r="40" spans="2:20" ht="12.75">
      <c r="B40" s="212" t="s">
        <v>410</v>
      </c>
      <c r="C40" s="245" t="s">
        <v>143</v>
      </c>
      <c r="D40" s="246" t="s">
        <v>252</v>
      </c>
      <c r="E40" s="245" t="s">
        <v>107</v>
      </c>
      <c r="F40" s="247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</row>
    <row r="41" spans="2:20" ht="36">
      <c r="B41" s="207" t="s">
        <v>187</v>
      </c>
      <c r="C41" s="245" t="s">
        <v>303</v>
      </c>
      <c r="D41" s="246"/>
      <c r="E41" s="245" t="s">
        <v>365</v>
      </c>
      <c r="F41" s="303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</row>
    <row r="42" spans="2:20" ht="12.75">
      <c r="B42" s="207" t="s">
        <v>366</v>
      </c>
      <c r="C42" s="245" t="s">
        <v>303</v>
      </c>
      <c r="D42" s="246"/>
      <c r="E42" s="245" t="s">
        <v>272</v>
      </c>
      <c r="F42" s="247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</row>
    <row r="43" spans="2:20" ht="12.75">
      <c r="B43" s="207" t="s">
        <v>275</v>
      </c>
      <c r="C43" s="245" t="s">
        <v>273</v>
      </c>
      <c r="D43" s="246" t="s">
        <v>114</v>
      </c>
      <c r="E43" s="245" t="s">
        <v>272</v>
      </c>
      <c r="F43" s="247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</row>
    <row r="44" spans="2:20" ht="12.75">
      <c r="B44" s="207" t="s">
        <v>275</v>
      </c>
      <c r="C44" s="245" t="s">
        <v>273</v>
      </c>
      <c r="D44" s="246" t="s">
        <v>252</v>
      </c>
      <c r="E44" s="245" t="s">
        <v>272</v>
      </c>
      <c r="F44" s="247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</row>
    <row r="45" spans="2:20" ht="36">
      <c r="B45" s="207" t="s">
        <v>187</v>
      </c>
      <c r="C45" s="245" t="s">
        <v>303</v>
      </c>
      <c r="D45" s="246"/>
      <c r="E45" s="245" t="s">
        <v>365</v>
      </c>
      <c r="F45" s="303">
        <v>200000</v>
      </c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</row>
    <row r="46" spans="2:20" ht="12.75">
      <c r="B46" s="218" t="s">
        <v>364</v>
      </c>
      <c r="C46" s="245" t="s">
        <v>242</v>
      </c>
      <c r="D46" s="246" t="s">
        <v>114</v>
      </c>
      <c r="E46" s="245" t="s">
        <v>278</v>
      </c>
      <c r="F46" s="247">
        <v>200000</v>
      </c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</row>
    <row r="47" spans="2:20" ht="12.75">
      <c r="B47" s="218" t="s">
        <v>364</v>
      </c>
      <c r="C47" s="245" t="s">
        <v>242</v>
      </c>
      <c r="D47" s="246" t="s">
        <v>252</v>
      </c>
      <c r="E47" s="245"/>
      <c r="F47" s="247">
        <v>200000</v>
      </c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</row>
    <row r="48" spans="2:20" ht="12.75">
      <c r="B48" s="213" t="s">
        <v>121</v>
      </c>
      <c r="C48" s="240"/>
      <c r="D48" s="249"/>
      <c r="E48" s="239"/>
      <c r="F48" s="24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</row>
    <row r="49" spans="2:20" ht="12.75">
      <c r="B49" s="213" t="s">
        <v>193</v>
      </c>
      <c r="C49" s="240"/>
      <c r="D49" s="249"/>
      <c r="E49" s="239"/>
      <c r="F49" s="24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</row>
    <row r="50" spans="2:20" ht="36">
      <c r="B50" s="207" t="s">
        <v>217</v>
      </c>
      <c r="C50" s="246" t="s">
        <v>244</v>
      </c>
      <c r="D50" s="246"/>
      <c r="E50" s="245" t="s">
        <v>35</v>
      </c>
      <c r="F50" s="303">
        <f>F51+F56+F61+F64</f>
        <v>2000000</v>
      </c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</row>
    <row r="51" spans="2:20" ht="12.75">
      <c r="B51" s="207" t="s">
        <v>218</v>
      </c>
      <c r="C51" s="246" t="s">
        <v>242</v>
      </c>
      <c r="D51" s="246"/>
      <c r="E51" s="245"/>
      <c r="F51" s="247">
        <f>F52</f>
        <v>0</v>
      </c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</row>
    <row r="52" spans="2:20" ht="12.75">
      <c r="B52" s="222" t="s">
        <v>218</v>
      </c>
      <c r="C52" s="243" t="s">
        <v>242</v>
      </c>
      <c r="D52" s="243" t="s">
        <v>114</v>
      </c>
      <c r="E52" s="242" t="s">
        <v>181</v>
      </c>
      <c r="F52" s="244">
        <f>F53</f>
        <v>0</v>
      </c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</row>
    <row r="53" spans="2:20" ht="12.75">
      <c r="B53" s="222" t="s">
        <v>218</v>
      </c>
      <c r="C53" s="239" t="s">
        <v>242</v>
      </c>
      <c r="D53" s="240" t="s">
        <v>252</v>
      </c>
      <c r="E53" s="239" t="s">
        <v>181</v>
      </c>
      <c r="F53" s="241">
        <f>F54</f>
        <v>0</v>
      </c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</row>
    <row r="54" spans="2:20" ht="12.75">
      <c r="B54" s="213" t="s">
        <v>121</v>
      </c>
      <c r="C54" s="239"/>
      <c r="D54" s="240"/>
      <c r="E54" s="239"/>
      <c r="F54" s="241">
        <f>F55</f>
        <v>0</v>
      </c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</row>
    <row r="55" spans="2:20" ht="12.75">
      <c r="B55" s="219" t="s">
        <v>194</v>
      </c>
      <c r="C55" s="239" t="s">
        <v>244</v>
      </c>
      <c r="D55" s="240"/>
      <c r="E55" s="239" t="s">
        <v>35</v>
      </c>
      <c r="F55" s="241">
        <v>0</v>
      </c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</row>
    <row r="56" spans="2:20" ht="12.75">
      <c r="B56" s="212" t="s">
        <v>219</v>
      </c>
      <c r="C56" s="239" t="s">
        <v>312</v>
      </c>
      <c r="D56" s="240"/>
      <c r="E56" s="239" t="s">
        <v>181</v>
      </c>
      <c r="F56" s="241">
        <f>F57</f>
        <v>0</v>
      </c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</row>
    <row r="57" spans="2:20" ht="12.75">
      <c r="B57" s="212" t="s">
        <v>219</v>
      </c>
      <c r="C57" s="242" t="s">
        <v>312</v>
      </c>
      <c r="D57" s="243" t="s">
        <v>114</v>
      </c>
      <c r="E57" s="242" t="s">
        <v>181</v>
      </c>
      <c r="F57" s="244">
        <f>F58</f>
        <v>0</v>
      </c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</row>
    <row r="58" spans="2:20" ht="12.75">
      <c r="B58" s="212" t="s">
        <v>219</v>
      </c>
      <c r="C58" s="239" t="s">
        <v>312</v>
      </c>
      <c r="D58" s="240" t="s">
        <v>252</v>
      </c>
      <c r="E58" s="239" t="s">
        <v>181</v>
      </c>
      <c r="F58" s="241">
        <f>F59</f>
        <v>0</v>
      </c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</row>
    <row r="59" spans="2:20" ht="12.75">
      <c r="B59" s="213" t="s">
        <v>121</v>
      </c>
      <c r="C59" s="239"/>
      <c r="D59" s="240"/>
      <c r="E59" s="239"/>
      <c r="F59" s="24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</row>
    <row r="60" spans="2:20" ht="12.75">
      <c r="B60" s="219" t="s">
        <v>194</v>
      </c>
      <c r="C60" s="239" t="s">
        <v>244</v>
      </c>
      <c r="D60" s="240"/>
      <c r="E60" s="239" t="s">
        <v>35</v>
      </c>
      <c r="F60" s="24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</row>
    <row r="61" spans="2:20" ht="12.75">
      <c r="B61" s="212" t="s">
        <v>220</v>
      </c>
      <c r="C61" s="239" t="s">
        <v>247</v>
      </c>
      <c r="D61" s="240"/>
      <c r="E61" s="239" t="s">
        <v>181</v>
      </c>
      <c r="F61" s="241">
        <f>F62</f>
        <v>2000000</v>
      </c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</row>
    <row r="62" spans="2:20" ht="12.75">
      <c r="B62" s="212" t="s">
        <v>220</v>
      </c>
      <c r="C62" s="242" t="s">
        <v>247</v>
      </c>
      <c r="D62" s="243" t="s">
        <v>114</v>
      </c>
      <c r="E62" s="242" t="s">
        <v>181</v>
      </c>
      <c r="F62" s="244">
        <f>F63</f>
        <v>2000000</v>
      </c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</row>
    <row r="63" spans="2:20" ht="12.75">
      <c r="B63" s="212" t="s">
        <v>220</v>
      </c>
      <c r="C63" s="239" t="s">
        <v>247</v>
      </c>
      <c r="D63" s="240" t="s">
        <v>252</v>
      </c>
      <c r="E63" s="239" t="s">
        <v>181</v>
      </c>
      <c r="F63" s="241">
        <v>2000000</v>
      </c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</row>
    <row r="64" spans="2:20" ht="12.75">
      <c r="B64" s="213" t="s">
        <v>121</v>
      </c>
      <c r="C64" s="239" t="s">
        <v>244</v>
      </c>
      <c r="D64" s="240" t="s">
        <v>114</v>
      </c>
      <c r="E64" s="239"/>
      <c r="F64" s="24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</row>
    <row r="65" spans="2:20" ht="12.75">
      <c r="B65" s="219" t="s">
        <v>194</v>
      </c>
      <c r="C65" s="239" t="s">
        <v>449</v>
      </c>
      <c r="D65" s="240" t="s">
        <v>461</v>
      </c>
      <c r="E65" s="239" t="s">
        <v>181</v>
      </c>
      <c r="F65" s="24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</row>
    <row r="66" spans="2:20" ht="12.75">
      <c r="B66" s="212" t="s">
        <v>460</v>
      </c>
      <c r="C66" s="239" t="s">
        <v>449</v>
      </c>
      <c r="D66" s="240" t="s">
        <v>450</v>
      </c>
      <c r="E66" s="239" t="s">
        <v>181</v>
      </c>
      <c r="F66" s="24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</row>
    <row r="67" spans="2:20" ht="12.75">
      <c r="B67" s="291" t="s">
        <v>493</v>
      </c>
      <c r="C67" s="236" t="s">
        <v>122</v>
      </c>
      <c r="D67" s="237"/>
      <c r="E67" s="236"/>
      <c r="F67" s="309">
        <f>F68+F74+F78+F79</f>
        <v>14766700</v>
      </c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</row>
    <row r="68" spans="2:20" ht="24">
      <c r="B68" s="218" t="s">
        <v>502</v>
      </c>
      <c r="C68" s="239" t="s">
        <v>178</v>
      </c>
      <c r="D68" s="240"/>
      <c r="E68" s="239"/>
      <c r="F68" s="247">
        <f>F69</f>
        <v>6000000</v>
      </c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</row>
    <row r="69" spans="2:20" ht="12.75">
      <c r="B69" s="218" t="s">
        <v>367</v>
      </c>
      <c r="C69" s="239" t="s">
        <v>123</v>
      </c>
      <c r="D69" s="240"/>
      <c r="E69" s="239"/>
      <c r="F69" s="247">
        <f>F70</f>
        <v>6000000</v>
      </c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</row>
    <row r="70" spans="2:20" ht="12.75">
      <c r="B70" s="218" t="s">
        <v>367</v>
      </c>
      <c r="C70" s="242" t="s">
        <v>123</v>
      </c>
      <c r="D70" s="243" t="s">
        <v>174</v>
      </c>
      <c r="E70" s="242" t="s">
        <v>196</v>
      </c>
      <c r="F70" s="244">
        <f>F71</f>
        <v>6000000</v>
      </c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</row>
    <row r="71" spans="2:20" ht="12.75">
      <c r="B71" s="218" t="s">
        <v>367</v>
      </c>
      <c r="C71" s="239" t="s">
        <v>123</v>
      </c>
      <c r="D71" s="240" t="s">
        <v>124</v>
      </c>
      <c r="E71" s="239" t="s">
        <v>11</v>
      </c>
      <c r="F71" s="247">
        <v>6000000</v>
      </c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</row>
    <row r="72" spans="2:20" ht="12.75">
      <c r="B72" s="219" t="s">
        <v>201</v>
      </c>
      <c r="C72" s="239"/>
      <c r="D72" s="240"/>
      <c r="E72" s="239"/>
      <c r="F72" s="247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</row>
    <row r="73" spans="2:20" ht="12.75">
      <c r="B73" s="225" t="s">
        <v>204</v>
      </c>
      <c r="C73" s="239" t="s">
        <v>123</v>
      </c>
      <c r="D73" s="240"/>
      <c r="E73" s="239"/>
      <c r="F73" s="247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</row>
    <row r="74" spans="2:20" ht="36">
      <c r="B74" s="218" t="s">
        <v>510</v>
      </c>
      <c r="C74" s="239" t="s">
        <v>125</v>
      </c>
      <c r="D74" s="240"/>
      <c r="E74" s="239" t="s">
        <v>196</v>
      </c>
      <c r="F74" s="247">
        <f>F75+F82</f>
        <v>8766700</v>
      </c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</row>
    <row r="75" spans="2:20" ht="12.75">
      <c r="B75" s="218" t="s">
        <v>368</v>
      </c>
      <c r="C75" s="239" t="s">
        <v>126</v>
      </c>
      <c r="D75" s="240"/>
      <c r="E75" s="239"/>
      <c r="F75" s="247">
        <f>F76</f>
        <v>7466700</v>
      </c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</row>
    <row r="76" spans="2:20" ht="12.75">
      <c r="B76" s="218" t="s">
        <v>368</v>
      </c>
      <c r="C76" s="242" t="s">
        <v>126</v>
      </c>
      <c r="D76" s="243" t="s">
        <v>174</v>
      </c>
      <c r="E76" s="242" t="s">
        <v>196</v>
      </c>
      <c r="F76" s="244">
        <f>F77</f>
        <v>7466700</v>
      </c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</row>
    <row r="77" spans="2:20" ht="12.75">
      <c r="B77" s="218" t="s">
        <v>368</v>
      </c>
      <c r="C77" s="239" t="s">
        <v>126</v>
      </c>
      <c r="D77" s="240" t="s">
        <v>124</v>
      </c>
      <c r="E77" s="239" t="s">
        <v>11</v>
      </c>
      <c r="F77" s="247">
        <v>7466700</v>
      </c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</row>
    <row r="78" spans="2:20" ht="25.5">
      <c r="B78" s="177" t="s">
        <v>429</v>
      </c>
      <c r="C78" s="239" t="s">
        <v>414</v>
      </c>
      <c r="D78" s="240" t="s">
        <v>124</v>
      </c>
      <c r="E78" s="239" t="s">
        <v>11</v>
      </c>
      <c r="F78" s="247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</row>
    <row r="79" spans="2:20" ht="25.5">
      <c r="B79" s="177" t="s">
        <v>430</v>
      </c>
      <c r="C79" s="239" t="s">
        <v>417</v>
      </c>
      <c r="D79" s="240" t="s">
        <v>124</v>
      </c>
      <c r="E79" s="239" t="s">
        <v>11</v>
      </c>
      <c r="F79" s="247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</row>
    <row r="80" spans="2:20" ht="12.75">
      <c r="B80" s="219" t="s">
        <v>201</v>
      </c>
      <c r="C80" s="239"/>
      <c r="D80" s="240"/>
      <c r="E80" s="239"/>
      <c r="F80" s="247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</row>
    <row r="81" spans="2:20" ht="12.75">
      <c r="B81" s="225" t="s">
        <v>204</v>
      </c>
      <c r="C81" s="239"/>
      <c r="D81" s="240"/>
      <c r="E81" s="239"/>
      <c r="F81" s="247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</row>
    <row r="82" spans="2:20" ht="24">
      <c r="B82" s="221" t="s">
        <v>504</v>
      </c>
      <c r="C82" s="245" t="s">
        <v>249</v>
      </c>
      <c r="D82" s="246"/>
      <c r="E82" s="245"/>
      <c r="F82" s="247">
        <f>F83</f>
        <v>1300000</v>
      </c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</row>
    <row r="83" spans="2:20" ht="12.75">
      <c r="B83" s="212" t="s">
        <v>317</v>
      </c>
      <c r="C83" s="245" t="s">
        <v>249</v>
      </c>
      <c r="D83" s="246"/>
      <c r="E83" s="245"/>
      <c r="F83" s="247">
        <f>F84</f>
        <v>1300000</v>
      </c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</row>
    <row r="84" spans="2:20" ht="12.75">
      <c r="B84" s="212" t="s">
        <v>317</v>
      </c>
      <c r="C84" s="242" t="s">
        <v>249</v>
      </c>
      <c r="D84" s="243" t="s">
        <v>114</v>
      </c>
      <c r="E84" s="242" t="s">
        <v>196</v>
      </c>
      <c r="F84" s="244">
        <f>F85</f>
        <v>1300000</v>
      </c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</row>
    <row r="85" spans="2:20" ht="12.75">
      <c r="B85" s="212" t="s">
        <v>317</v>
      </c>
      <c r="C85" s="239" t="s">
        <v>249</v>
      </c>
      <c r="D85" s="240" t="s">
        <v>252</v>
      </c>
      <c r="E85" s="239" t="s">
        <v>11</v>
      </c>
      <c r="F85" s="247">
        <v>1300000</v>
      </c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</row>
    <row r="86" spans="2:20" ht="12.75">
      <c r="B86" s="308" t="s">
        <v>431</v>
      </c>
      <c r="C86" s="239"/>
      <c r="D86" s="240"/>
      <c r="E86" s="239"/>
      <c r="F86" s="303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</row>
    <row r="87" spans="2:20" ht="12.75">
      <c r="B87" s="308" t="s">
        <v>435</v>
      </c>
      <c r="C87" s="239" t="s">
        <v>118</v>
      </c>
      <c r="D87" s="240" t="s">
        <v>434</v>
      </c>
      <c r="E87" s="239" t="s">
        <v>189</v>
      </c>
      <c r="F87" s="303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</row>
    <row r="88" spans="2:20" ht="24">
      <c r="B88" s="212" t="s">
        <v>436</v>
      </c>
      <c r="C88" s="239" t="s">
        <v>190</v>
      </c>
      <c r="D88" s="240" t="s">
        <v>434</v>
      </c>
      <c r="E88" s="239" t="s">
        <v>189</v>
      </c>
      <c r="F88" s="247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</row>
    <row r="89" spans="2:20" ht="12.75">
      <c r="B89" s="292" t="s">
        <v>203</v>
      </c>
      <c r="C89" s="239"/>
      <c r="D89" s="240"/>
      <c r="E89" s="239"/>
      <c r="F89" s="247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</row>
    <row r="90" spans="2:20" ht="12.75">
      <c r="B90" s="225" t="s">
        <v>128</v>
      </c>
      <c r="C90" s="239"/>
      <c r="D90" s="240"/>
      <c r="E90" s="239"/>
      <c r="F90" s="247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</row>
    <row r="91" spans="2:20" ht="21">
      <c r="B91" s="293" t="s">
        <v>496</v>
      </c>
      <c r="C91" s="236" t="s">
        <v>129</v>
      </c>
      <c r="D91" s="237"/>
      <c r="E91" s="236"/>
      <c r="F91" s="309">
        <f>F92+F97</f>
        <v>10313700</v>
      </c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</row>
    <row r="92" spans="2:20" ht="36">
      <c r="B92" s="220" t="s">
        <v>511</v>
      </c>
      <c r="C92" s="239" t="s">
        <v>179</v>
      </c>
      <c r="D92" s="239"/>
      <c r="E92" s="239" t="s">
        <v>127</v>
      </c>
      <c r="F92" s="241">
        <f>F93</f>
        <v>8968700</v>
      </c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</row>
    <row r="93" spans="2:20" ht="12.75">
      <c r="B93" s="220" t="s">
        <v>379</v>
      </c>
      <c r="C93" s="239" t="s">
        <v>180</v>
      </c>
      <c r="D93" s="239"/>
      <c r="E93" s="239"/>
      <c r="F93" s="241">
        <f>F94</f>
        <v>8968700</v>
      </c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</row>
    <row r="94" spans="2:20" ht="12.75">
      <c r="B94" s="220" t="s">
        <v>380</v>
      </c>
      <c r="C94" s="242" t="s">
        <v>180</v>
      </c>
      <c r="D94" s="242" t="s">
        <v>174</v>
      </c>
      <c r="E94" s="242" t="s">
        <v>67</v>
      </c>
      <c r="F94" s="244">
        <f>F95</f>
        <v>8968700</v>
      </c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</row>
    <row r="95" spans="2:20" ht="12.75">
      <c r="B95" s="220" t="s">
        <v>380</v>
      </c>
      <c r="C95" s="239" t="s">
        <v>180</v>
      </c>
      <c r="D95" s="239" t="s">
        <v>124</v>
      </c>
      <c r="E95" s="239" t="s">
        <v>67</v>
      </c>
      <c r="F95" s="241">
        <v>8968700</v>
      </c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</row>
    <row r="96" spans="2:20" ht="12.75">
      <c r="B96" s="250" t="s">
        <v>203</v>
      </c>
      <c r="C96" s="239"/>
      <c r="D96" s="239"/>
      <c r="E96" s="239"/>
      <c r="F96" s="24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</row>
    <row r="97" spans="2:20" ht="24">
      <c r="B97" s="220" t="s">
        <v>505</v>
      </c>
      <c r="C97" s="245" t="s">
        <v>370</v>
      </c>
      <c r="D97" s="239"/>
      <c r="E97" s="239" t="s">
        <v>127</v>
      </c>
      <c r="F97" s="241">
        <f>F98+F102</f>
        <v>1345000</v>
      </c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</row>
    <row r="98" spans="2:20" ht="24">
      <c r="B98" s="220" t="s">
        <v>296</v>
      </c>
      <c r="C98" s="245" t="s">
        <v>371</v>
      </c>
      <c r="D98" s="239" t="s">
        <v>174</v>
      </c>
      <c r="E98" s="239" t="s">
        <v>67</v>
      </c>
      <c r="F98" s="241">
        <f>F99</f>
        <v>845000</v>
      </c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</row>
    <row r="99" spans="2:20" ht="24">
      <c r="B99" s="220" t="s">
        <v>296</v>
      </c>
      <c r="C99" s="242" t="s">
        <v>288</v>
      </c>
      <c r="D99" s="242" t="s">
        <v>130</v>
      </c>
      <c r="E99" s="242" t="s">
        <v>67</v>
      </c>
      <c r="F99" s="244">
        <v>845000</v>
      </c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</row>
    <row r="100" spans="2:20" ht="12.75">
      <c r="B100" s="250" t="s">
        <v>203</v>
      </c>
      <c r="C100" s="239"/>
      <c r="D100" s="239"/>
      <c r="E100" s="239"/>
      <c r="F100" s="24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</row>
    <row r="101" spans="2:20" ht="12.75">
      <c r="B101" s="225" t="s">
        <v>128</v>
      </c>
      <c r="C101" s="239" t="s">
        <v>372</v>
      </c>
      <c r="D101" s="239"/>
      <c r="E101" s="239" t="s">
        <v>127</v>
      </c>
      <c r="F101" s="241">
        <v>500000</v>
      </c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</row>
    <row r="102" spans="2:20" ht="12.75">
      <c r="B102" s="220" t="s">
        <v>322</v>
      </c>
      <c r="C102" s="239" t="s">
        <v>250</v>
      </c>
      <c r="D102" s="246" t="s">
        <v>114</v>
      </c>
      <c r="E102" s="245" t="s">
        <v>67</v>
      </c>
      <c r="F102" s="247">
        <v>500000</v>
      </c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</row>
    <row r="103" spans="2:20" ht="12.75">
      <c r="B103" s="220" t="s">
        <v>322</v>
      </c>
      <c r="C103" s="242" t="s">
        <v>250</v>
      </c>
      <c r="D103" s="243" t="s">
        <v>252</v>
      </c>
      <c r="E103" s="242" t="s">
        <v>67</v>
      </c>
      <c r="F103" s="244">
        <v>500000</v>
      </c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</row>
    <row r="104" spans="2:20" ht="12.75">
      <c r="B104" s="294"/>
      <c r="C104" s="239"/>
      <c r="D104" s="239"/>
      <c r="E104" s="239"/>
      <c r="F104" s="24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</row>
    <row r="105" spans="2:20" ht="12.75">
      <c r="B105" s="291" t="s">
        <v>373</v>
      </c>
      <c r="C105" s="251">
        <v>8100000</v>
      </c>
      <c r="D105" s="237"/>
      <c r="E105" s="236"/>
      <c r="F105" s="238">
        <f>F107</f>
        <v>150000</v>
      </c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</row>
    <row r="106" spans="2:20" ht="12.75">
      <c r="B106" s="289" t="s">
        <v>289</v>
      </c>
      <c r="C106" s="245" t="s">
        <v>228</v>
      </c>
      <c r="D106" s="246" t="s">
        <v>114</v>
      </c>
      <c r="E106" s="245" t="s">
        <v>8</v>
      </c>
      <c r="F106" s="247">
        <f>F107</f>
        <v>150000</v>
      </c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</row>
    <row r="107" spans="2:20" ht="12.75">
      <c r="B107" s="213" t="s">
        <v>289</v>
      </c>
      <c r="C107" s="252">
        <v>8118024</v>
      </c>
      <c r="D107" s="240" t="s">
        <v>252</v>
      </c>
      <c r="E107" s="239" t="s">
        <v>8</v>
      </c>
      <c r="F107" s="241">
        <v>150000</v>
      </c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</row>
    <row r="108" spans="2:20" ht="12.75">
      <c r="B108" s="295" t="s">
        <v>257</v>
      </c>
      <c r="C108" s="252">
        <v>8110000</v>
      </c>
      <c r="D108" s="240"/>
      <c r="E108" s="239"/>
      <c r="F108" s="241">
        <f>F109</f>
        <v>787233</v>
      </c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</row>
    <row r="109" spans="2:20" ht="12.75">
      <c r="B109" s="295" t="s">
        <v>257</v>
      </c>
      <c r="C109" s="253">
        <v>8118021</v>
      </c>
      <c r="D109" s="243" t="s">
        <v>116</v>
      </c>
      <c r="E109" s="242" t="s">
        <v>34</v>
      </c>
      <c r="F109" s="244">
        <f>F110</f>
        <v>787233</v>
      </c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</row>
    <row r="110" spans="2:20" ht="12.75">
      <c r="B110" s="295" t="s">
        <v>257</v>
      </c>
      <c r="C110" s="254">
        <v>8118021</v>
      </c>
      <c r="D110" s="246" t="s">
        <v>253</v>
      </c>
      <c r="E110" s="245" t="s">
        <v>34</v>
      </c>
      <c r="F110" s="247">
        <v>787233</v>
      </c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</row>
    <row r="111" spans="2:20" ht="12.75">
      <c r="B111" s="225" t="s">
        <v>199</v>
      </c>
      <c r="C111" s="254"/>
      <c r="D111" s="246"/>
      <c r="E111" s="245"/>
      <c r="F111" s="247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</row>
    <row r="112" spans="2:20" ht="24">
      <c r="B112" s="212" t="s">
        <v>374</v>
      </c>
      <c r="C112" s="255" t="s">
        <v>118</v>
      </c>
      <c r="D112" s="249"/>
      <c r="E112" s="255" t="s">
        <v>36</v>
      </c>
      <c r="F112" s="256">
        <v>11357470</v>
      </c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31"/>
    </row>
    <row r="113" spans="2:20" ht="24">
      <c r="B113" s="212" t="s">
        <v>374</v>
      </c>
      <c r="C113" s="242" t="s">
        <v>119</v>
      </c>
      <c r="D113" s="243" t="s">
        <v>116</v>
      </c>
      <c r="E113" s="242" t="s">
        <v>9</v>
      </c>
      <c r="F113" s="244">
        <v>7566670</v>
      </c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</row>
    <row r="114" spans="2:20" ht="24">
      <c r="B114" s="212" t="s">
        <v>374</v>
      </c>
      <c r="C114" s="255" t="s">
        <v>119</v>
      </c>
      <c r="D114" s="249" t="s">
        <v>253</v>
      </c>
      <c r="E114" s="255" t="s">
        <v>9</v>
      </c>
      <c r="F114" s="256">
        <v>7566670</v>
      </c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</row>
    <row r="115" spans="2:20" ht="24">
      <c r="B115" s="212" t="s">
        <v>374</v>
      </c>
      <c r="C115" s="255" t="s">
        <v>119</v>
      </c>
      <c r="D115" s="249" t="s">
        <v>114</v>
      </c>
      <c r="E115" s="255" t="s">
        <v>9</v>
      </c>
      <c r="F115" s="256">
        <v>3790800</v>
      </c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</row>
    <row r="116" spans="2:20" ht="24">
      <c r="B116" s="212" t="s">
        <v>374</v>
      </c>
      <c r="C116" s="255" t="s">
        <v>119</v>
      </c>
      <c r="D116" s="249" t="s">
        <v>252</v>
      </c>
      <c r="E116" s="255" t="s">
        <v>9</v>
      </c>
      <c r="F116" s="256">
        <v>3790800</v>
      </c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231"/>
    </row>
    <row r="117" spans="2:20" ht="12.75">
      <c r="B117" s="212" t="s">
        <v>432</v>
      </c>
      <c r="C117" s="255" t="s">
        <v>422</v>
      </c>
      <c r="D117" s="249"/>
      <c r="E117" s="255" t="s">
        <v>9</v>
      </c>
      <c r="F117" s="256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</row>
    <row r="118" spans="2:20" ht="24">
      <c r="B118" s="212" t="s">
        <v>433</v>
      </c>
      <c r="C118" s="255" t="s">
        <v>422</v>
      </c>
      <c r="D118" s="249"/>
      <c r="E118" s="255"/>
      <c r="F118" s="256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31"/>
    </row>
    <row r="119" spans="2:20" ht="12.75">
      <c r="B119" s="296" t="s">
        <v>200</v>
      </c>
      <c r="C119" s="255"/>
      <c r="D119" s="249"/>
      <c r="E119" s="255" t="s">
        <v>195</v>
      </c>
      <c r="F119" s="256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</row>
    <row r="120" spans="2:20" ht="12.75">
      <c r="B120" s="257" t="s">
        <v>375</v>
      </c>
      <c r="C120" s="255" t="s">
        <v>118</v>
      </c>
      <c r="D120" s="249"/>
      <c r="E120" s="255"/>
      <c r="F120" s="256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</row>
    <row r="121" spans="2:20" ht="12.75">
      <c r="B121" s="257" t="s">
        <v>375</v>
      </c>
      <c r="C121" s="255" t="s">
        <v>376</v>
      </c>
      <c r="D121" s="249" t="s">
        <v>114</v>
      </c>
      <c r="E121" s="255" t="s">
        <v>27</v>
      </c>
      <c r="F121" s="256">
        <v>1000000</v>
      </c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</row>
    <row r="122" spans="2:20" ht="12.75">
      <c r="B122" s="257" t="s">
        <v>375</v>
      </c>
      <c r="C122" s="255" t="s">
        <v>376</v>
      </c>
      <c r="D122" s="249" t="s">
        <v>252</v>
      </c>
      <c r="E122" s="255" t="s">
        <v>27</v>
      </c>
      <c r="F122" s="256">
        <v>1000000</v>
      </c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</row>
    <row r="123" spans="2:20" ht="12.75">
      <c r="B123" s="297" t="s">
        <v>199</v>
      </c>
      <c r="C123" s="245"/>
      <c r="D123" s="245"/>
      <c r="E123" s="245"/>
      <c r="F123" s="258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</row>
    <row r="124" spans="2:20" ht="24">
      <c r="B124" s="213" t="s">
        <v>225</v>
      </c>
      <c r="C124" s="242"/>
      <c r="D124" s="242"/>
      <c r="E124" s="242"/>
      <c r="F124" s="259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1"/>
    </row>
    <row r="125" spans="2:20" ht="12.75">
      <c r="B125" s="297" t="s">
        <v>199</v>
      </c>
      <c r="C125" s="239" t="s">
        <v>211</v>
      </c>
      <c r="D125" s="239"/>
      <c r="E125" s="239" t="s">
        <v>68</v>
      </c>
      <c r="F125" s="260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</row>
    <row r="126" spans="2:20" ht="24">
      <c r="B126" s="217" t="s">
        <v>214</v>
      </c>
      <c r="C126" s="245" t="s">
        <v>251</v>
      </c>
      <c r="D126" s="246" t="s">
        <v>114</v>
      </c>
      <c r="E126" s="245" t="s">
        <v>68</v>
      </c>
      <c r="F126" s="247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</row>
    <row r="127" spans="2:20" ht="24">
      <c r="B127" s="217" t="s">
        <v>214</v>
      </c>
      <c r="C127" s="242" t="s">
        <v>251</v>
      </c>
      <c r="D127" s="243" t="s">
        <v>252</v>
      </c>
      <c r="E127" s="242" t="s">
        <v>68</v>
      </c>
      <c r="F127" s="244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31"/>
    </row>
    <row r="128" spans="2:20" ht="12.75">
      <c r="B128" s="225" t="s">
        <v>199</v>
      </c>
      <c r="C128" s="239"/>
      <c r="D128" s="240"/>
      <c r="E128" s="239"/>
      <c r="F128" s="24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</row>
    <row r="129" spans="2:20" ht="12.75">
      <c r="B129" s="248" t="s">
        <v>139</v>
      </c>
      <c r="C129" s="239"/>
      <c r="D129" s="240"/>
      <c r="E129" s="239"/>
      <c r="F129" s="241"/>
      <c r="G129" s="231"/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231"/>
    </row>
    <row r="130" spans="2:20" ht="12.75">
      <c r="B130" s="226" t="s">
        <v>377</v>
      </c>
      <c r="C130" s="236" t="s">
        <v>176</v>
      </c>
      <c r="D130" s="237"/>
      <c r="E130" s="236"/>
      <c r="F130" s="238">
        <v>2490820</v>
      </c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</row>
    <row r="131" spans="2:20" ht="24">
      <c r="B131" s="227" t="s">
        <v>216</v>
      </c>
      <c r="C131" s="239" t="s">
        <v>177</v>
      </c>
      <c r="D131" s="240"/>
      <c r="E131" s="239" t="s">
        <v>36</v>
      </c>
      <c r="F131" s="241">
        <v>2490820</v>
      </c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</row>
    <row r="132" spans="2:20" ht="12.75">
      <c r="B132" s="220" t="s">
        <v>369</v>
      </c>
      <c r="C132" s="239" t="s">
        <v>254</v>
      </c>
      <c r="D132" s="240" t="s">
        <v>117</v>
      </c>
      <c r="E132" s="239" t="s">
        <v>68</v>
      </c>
      <c r="F132" s="241">
        <v>2460820</v>
      </c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</row>
    <row r="133" spans="2:20" ht="12.75">
      <c r="B133" s="220" t="s">
        <v>369</v>
      </c>
      <c r="C133" s="239" t="s">
        <v>254</v>
      </c>
      <c r="D133" s="243" t="s">
        <v>255</v>
      </c>
      <c r="E133" s="242" t="s">
        <v>68</v>
      </c>
      <c r="F133" s="244">
        <v>2460820</v>
      </c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1"/>
    </row>
    <row r="134" spans="2:20" ht="12.75">
      <c r="B134" s="220" t="s">
        <v>369</v>
      </c>
      <c r="C134" s="239" t="s">
        <v>254</v>
      </c>
      <c r="D134" s="240" t="s">
        <v>114</v>
      </c>
      <c r="E134" s="239" t="s">
        <v>68</v>
      </c>
      <c r="F134" s="241">
        <v>31500</v>
      </c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31"/>
    </row>
    <row r="135" spans="2:20" ht="12.75">
      <c r="B135" s="220" t="s">
        <v>369</v>
      </c>
      <c r="C135" s="239" t="s">
        <v>254</v>
      </c>
      <c r="D135" s="240" t="s">
        <v>252</v>
      </c>
      <c r="E135" s="239" t="s">
        <v>68</v>
      </c>
      <c r="F135" s="241">
        <v>31500</v>
      </c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</row>
    <row r="136" spans="2:20" ht="12.75">
      <c r="B136" s="225" t="s">
        <v>199</v>
      </c>
      <c r="C136" s="239"/>
      <c r="D136" s="240"/>
      <c r="E136" s="239"/>
      <c r="F136" s="24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1"/>
      <c r="Q136" s="231"/>
      <c r="R136" s="231"/>
      <c r="S136" s="231"/>
      <c r="T136" s="231"/>
    </row>
    <row r="137" spans="2:20" ht="12.75">
      <c r="B137" s="204" t="s">
        <v>10</v>
      </c>
      <c r="C137" s="236" t="s">
        <v>118</v>
      </c>
      <c r="D137" s="237"/>
      <c r="E137" s="236" t="s">
        <v>69</v>
      </c>
      <c r="F137" s="238">
        <f>F138</f>
        <v>500000</v>
      </c>
      <c r="G137" s="231"/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  <c r="S137" s="231"/>
      <c r="T137" s="231"/>
    </row>
    <row r="138" spans="2:20" ht="12.75">
      <c r="B138" s="204" t="s">
        <v>10</v>
      </c>
      <c r="C138" s="245" t="s">
        <v>378</v>
      </c>
      <c r="D138" s="246" t="s">
        <v>185</v>
      </c>
      <c r="E138" s="245" t="s">
        <v>69</v>
      </c>
      <c r="F138" s="247">
        <f>F139</f>
        <v>500000</v>
      </c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231"/>
    </row>
    <row r="139" spans="2:20" ht="12.75">
      <c r="B139" s="204" t="s">
        <v>10</v>
      </c>
      <c r="C139" s="255" t="s">
        <v>233</v>
      </c>
      <c r="D139" s="249" t="s">
        <v>185</v>
      </c>
      <c r="E139" s="255" t="s">
        <v>69</v>
      </c>
      <c r="F139" s="256">
        <v>500000</v>
      </c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31"/>
    </row>
    <row r="140" spans="2:20" ht="12.75">
      <c r="B140" s="204" t="s">
        <v>457</v>
      </c>
      <c r="C140" s="255"/>
      <c r="D140" s="249"/>
      <c r="E140" s="255"/>
      <c r="F140" s="256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</row>
    <row r="141" spans="2:20" ht="12.75">
      <c r="B141" s="219" t="s">
        <v>458</v>
      </c>
      <c r="C141" s="255" t="s">
        <v>378</v>
      </c>
      <c r="D141" s="249" t="s">
        <v>455</v>
      </c>
      <c r="E141" s="255" t="s">
        <v>452</v>
      </c>
      <c r="F141" s="256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  <c r="S141" s="231"/>
      <c r="T141" s="231"/>
    </row>
    <row r="142" spans="2:20" ht="12.75">
      <c r="B142" s="219" t="s">
        <v>509</v>
      </c>
      <c r="C142" s="255"/>
      <c r="D142" s="249"/>
      <c r="E142" s="255"/>
      <c r="F142" s="256">
        <v>1000000</v>
      </c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1"/>
    </row>
    <row r="143" spans="2:20" ht="12.75">
      <c r="B143" s="232" t="s">
        <v>50</v>
      </c>
      <c r="C143" s="252"/>
      <c r="D143" s="261"/>
      <c r="E143" s="239"/>
      <c r="F143" s="262">
        <f>F8+F27+F39+F42+F45+F50+F67+F91+F105+F108+F112+F121+F125+F130+F137+F86+F117+F87+F141+F142</f>
        <v>63790500</v>
      </c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3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70.57421875" style="0" customWidth="1"/>
    <col min="2" max="2" width="9.28125" style="0" bestFit="1" customWidth="1"/>
    <col min="3" max="3" width="8.57421875" style="0" customWidth="1"/>
    <col min="4" max="4" width="10.421875" style="0" customWidth="1"/>
    <col min="5" max="5" width="13.140625" style="0" customWidth="1"/>
    <col min="6" max="6" width="12.28125" style="0" customWidth="1"/>
  </cols>
  <sheetData>
    <row r="1" spans="1:5" ht="15">
      <c r="A1" s="85"/>
      <c r="B1" s="194"/>
      <c r="C1" s="194"/>
      <c r="E1" s="194"/>
    </row>
    <row r="2" spans="1:6" ht="12.75">
      <c r="A2" s="195" t="s">
        <v>526</v>
      </c>
      <c r="B2" s="196"/>
      <c r="C2" s="197"/>
      <c r="D2" s="195"/>
      <c r="E2" s="197"/>
      <c r="F2" s="198"/>
    </row>
    <row r="3" spans="1:6" ht="12.75">
      <c r="A3" s="195" t="s">
        <v>489</v>
      </c>
      <c r="B3" s="196"/>
      <c r="C3" s="197"/>
      <c r="D3" s="195"/>
      <c r="E3" s="197"/>
      <c r="F3" s="198"/>
    </row>
    <row r="4" spans="1:6" ht="12.75">
      <c r="A4" s="199" t="s">
        <v>223</v>
      </c>
      <c r="B4" s="196"/>
      <c r="C4" s="196"/>
      <c r="D4" s="195"/>
      <c r="E4" s="196"/>
      <c r="F4" s="198"/>
    </row>
    <row r="5" spans="1:6" ht="12.75">
      <c r="A5" s="195" t="s">
        <v>487</v>
      </c>
      <c r="B5" s="196"/>
      <c r="C5" s="196"/>
      <c r="D5" s="195"/>
      <c r="E5" s="196"/>
      <c r="F5" s="198"/>
    </row>
    <row r="6" spans="1:6" ht="12.75">
      <c r="A6" s="200" t="s">
        <v>20</v>
      </c>
      <c r="B6" s="201" t="s">
        <v>24</v>
      </c>
      <c r="C6" s="201" t="s">
        <v>13</v>
      </c>
      <c r="D6" s="201" t="s">
        <v>22</v>
      </c>
      <c r="E6" s="201" t="s">
        <v>3</v>
      </c>
      <c r="F6" s="201" t="s">
        <v>3</v>
      </c>
    </row>
    <row r="7" spans="1:6" ht="12.75">
      <c r="A7" s="200" t="s">
        <v>21</v>
      </c>
      <c r="B7" s="201" t="s">
        <v>25</v>
      </c>
      <c r="C7" s="202" t="s">
        <v>26</v>
      </c>
      <c r="D7" s="201" t="s">
        <v>23</v>
      </c>
      <c r="E7" s="203" t="s">
        <v>514</v>
      </c>
      <c r="F7" s="203" t="s">
        <v>515</v>
      </c>
    </row>
    <row r="8" spans="1:6" ht="24">
      <c r="A8" s="204" t="s">
        <v>494</v>
      </c>
      <c r="B8" s="236" t="s">
        <v>141</v>
      </c>
      <c r="C8" s="237"/>
      <c r="D8" s="205"/>
      <c r="E8" s="206"/>
      <c r="F8" s="206"/>
    </row>
    <row r="9" spans="1:6" ht="12.75">
      <c r="A9" s="207" t="s">
        <v>360</v>
      </c>
      <c r="B9" s="239" t="s">
        <v>142</v>
      </c>
      <c r="C9" s="240"/>
      <c r="D9" s="208"/>
      <c r="E9" s="209">
        <f>E10+E14+E18+E24+E28+E33+E47</f>
        <v>20151832</v>
      </c>
      <c r="F9" s="209">
        <f>F10+F14+F18+F24+F28+F33+F47</f>
        <v>20146232</v>
      </c>
    </row>
    <row r="10" spans="1:6" ht="12.75">
      <c r="A10" s="207" t="s">
        <v>267</v>
      </c>
      <c r="B10" s="239" t="s">
        <v>238</v>
      </c>
      <c r="C10" s="240"/>
      <c r="D10" s="208"/>
      <c r="E10" s="209">
        <f>E11</f>
        <v>6000000</v>
      </c>
      <c r="F10" s="209">
        <f>F11</f>
        <v>6000000</v>
      </c>
    </row>
    <row r="11" spans="1:6" ht="12.75">
      <c r="A11" s="207" t="s">
        <v>267</v>
      </c>
      <c r="B11" s="242" t="s">
        <v>238</v>
      </c>
      <c r="C11" s="243" t="s">
        <v>114</v>
      </c>
      <c r="D11" s="208" t="s">
        <v>35</v>
      </c>
      <c r="E11" s="211">
        <f>E12</f>
        <v>6000000</v>
      </c>
      <c r="F11" s="211">
        <f>F12</f>
        <v>6000000</v>
      </c>
    </row>
    <row r="12" spans="1:6" ht="12.75">
      <c r="A12" s="207" t="s">
        <v>267</v>
      </c>
      <c r="B12" s="239" t="s">
        <v>238</v>
      </c>
      <c r="C12" s="240" t="s">
        <v>252</v>
      </c>
      <c r="D12" s="208" t="s">
        <v>18</v>
      </c>
      <c r="E12" s="209">
        <v>6000000</v>
      </c>
      <c r="F12" s="209">
        <v>6000000</v>
      </c>
    </row>
    <row r="13" spans="1:6" ht="12.75">
      <c r="A13" s="290" t="s">
        <v>121</v>
      </c>
      <c r="B13" s="239"/>
      <c r="C13" s="240"/>
      <c r="D13" s="208"/>
      <c r="E13" s="209"/>
      <c r="F13" s="209"/>
    </row>
    <row r="14" spans="1:6" ht="12.75">
      <c r="A14" s="207" t="s">
        <v>308</v>
      </c>
      <c r="B14" s="239" t="s">
        <v>239</v>
      </c>
      <c r="C14" s="240"/>
      <c r="D14" s="208"/>
      <c r="E14" s="209">
        <v>700000</v>
      </c>
      <c r="F14" s="209">
        <v>700000</v>
      </c>
    </row>
    <row r="15" spans="1:6" ht="12.75">
      <c r="A15" s="222" t="s">
        <v>308</v>
      </c>
      <c r="B15" s="239" t="s">
        <v>239</v>
      </c>
      <c r="C15" s="243" t="s">
        <v>114</v>
      </c>
      <c r="D15" s="208" t="s">
        <v>35</v>
      </c>
      <c r="E15" s="209">
        <f>E16</f>
        <v>700000</v>
      </c>
      <c r="F15" s="209">
        <f>F16</f>
        <v>700000</v>
      </c>
    </row>
    <row r="16" spans="1:6" ht="12.75">
      <c r="A16" s="207" t="s">
        <v>308</v>
      </c>
      <c r="B16" s="239" t="s">
        <v>239</v>
      </c>
      <c r="C16" s="240" t="s">
        <v>252</v>
      </c>
      <c r="D16" s="208" t="s">
        <v>18</v>
      </c>
      <c r="E16" s="211">
        <v>700000</v>
      </c>
      <c r="F16" s="211">
        <v>700000</v>
      </c>
    </row>
    <row r="17" spans="1:6" ht="12.75">
      <c r="A17" s="290" t="s">
        <v>121</v>
      </c>
      <c r="B17" s="239"/>
      <c r="C17" s="240"/>
      <c r="D17" s="208"/>
      <c r="E17" s="209"/>
      <c r="F17" s="209"/>
    </row>
    <row r="18" spans="1:6" ht="12.75">
      <c r="A18" s="213" t="s">
        <v>361</v>
      </c>
      <c r="B18" s="239" t="s">
        <v>240</v>
      </c>
      <c r="C18" s="240"/>
      <c r="D18" s="208"/>
      <c r="E18" s="209">
        <v>600000</v>
      </c>
      <c r="F18" s="209">
        <v>600000</v>
      </c>
    </row>
    <row r="19" spans="1:6" ht="12.75">
      <c r="A19" s="213" t="s">
        <v>361</v>
      </c>
      <c r="B19" s="239" t="s">
        <v>240</v>
      </c>
      <c r="C19" s="240" t="s">
        <v>114</v>
      </c>
      <c r="D19" s="208" t="s">
        <v>35</v>
      </c>
      <c r="E19" s="209">
        <v>600000</v>
      </c>
      <c r="F19" s="209">
        <v>600000</v>
      </c>
    </row>
    <row r="20" spans="1:6" ht="12.75">
      <c r="A20" s="213" t="s">
        <v>361</v>
      </c>
      <c r="B20" s="239" t="s">
        <v>240</v>
      </c>
      <c r="C20" s="243" t="s">
        <v>252</v>
      </c>
      <c r="D20" s="208" t="s">
        <v>18</v>
      </c>
      <c r="E20" s="209">
        <v>600000</v>
      </c>
      <c r="F20" s="209">
        <v>600000</v>
      </c>
    </row>
    <row r="21" spans="1:6" ht="12.75">
      <c r="A21" s="290" t="s">
        <v>121</v>
      </c>
      <c r="B21" s="239"/>
      <c r="C21" s="240"/>
      <c r="D21" s="223"/>
      <c r="E21" s="224"/>
      <c r="F21" s="224"/>
    </row>
    <row r="22" spans="1:6" ht="12.75">
      <c r="A22" s="213" t="s">
        <v>193</v>
      </c>
      <c r="B22" s="239"/>
      <c r="C22" s="240"/>
      <c r="D22" s="223"/>
      <c r="E22" s="224"/>
      <c r="F22" s="224"/>
    </row>
    <row r="23" spans="1:6" ht="12.75">
      <c r="A23" s="207" t="s">
        <v>279</v>
      </c>
      <c r="B23" s="239" t="s">
        <v>241</v>
      </c>
      <c r="C23" s="240"/>
      <c r="D23" s="223"/>
      <c r="E23" s="224"/>
      <c r="F23" s="224"/>
    </row>
    <row r="24" spans="1:6" ht="12.75">
      <c r="A24" s="207" t="s">
        <v>279</v>
      </c>
      <c r="B24" s="239" t="s">
        <v>241</v>
      </c>
      <c r="C24" s="243" t="s">
        <v>114</v>
      </c>
      <c r="D24" s="208" t="s">
        <v>35</v>
      </c>
      <c r="E24" s="209">
        <v>6165332</v>
      </c>
      <c r="F24" s="209">
        <v>6165332</v>
      </c>
    </row>
    <row r="25" spans="1:6" ht="12.75">
      <c r="A25" s="207" t="s">
        <v>279</v>
      </c>
      <c r="B25" s="239" t="s">
        <v>241</v>
      </c>
      <c r="C25" s="240" t="s">
        <v>252</v>
      </c>
      <c r="D25" s="208" t="s">
        <v>18</v>
      </c>
      <c r="E25" s="209">
        <v>6165332</v>
      </c>
      <c r="F25" s="209">
        <v>6165332</v>
      </c>
    </row>
    <row r="26" spans="1:6" ht="12.75">
      <c r="A26" s="248" t="s">
        <v>200</v>
      </c>
      <c r="B26" s="239"/>
      <c r="C26" s="240"/>
      <c r="D26" s="223"/>
      <c r="E26" s="224"/>
      <c r="F26" s="224"/>
    </row>
    <row r="27" spans="1:6" ht="24">
      <c r="A27" s="204" t="s">
        <v>494</v>
      </c>
      <c r="B27" s="239"/>
      <c r="C27" s="240"/>
      <c r="D27" s="208"/>
      <c r="E27" s="209"/>
      <c r="F27" s="209"/>
    </row>
    <row r="28" spans="1:6" ht="12.75">
      <c r="A28" s="214" t="s">
        <v>304</v>
      </c>
      <c r="B28" s="239" t="s">
        <v>143</v>
      </c>
      <c r="C28" s="240"/>
      <c r="D28" s="208" t="s">
        <v>195</v>
      </c>
      <c r="E28" s="209">
        <f>E29</f>
        <v>4086500</v>
      </c>
      <c r="F28" s="209">
        <f>F29</f>
        <v>4080900</v>
      </c>
    </row>
    <row r="29" spans="1:6" ht="12.75">
      <c r="A29" s="214" t="s">
        <v>263</v>
      </c>
      <c r="B29" s="245" t="s">
        <v>260</v>
      </c>
      <c r="C29" s="246"/>
      <c r="D29" s="208" t="s">
        <v>107</v>
      </c>
      <c r="E29" s="216">
        <v>4086500</v>
      </c>
      <c r="F29" s="216">
        <v>4080900</v>
      </c>
    </row>
    <row r="30" spans="1:6" ht="12.75">
      <c r="A30" s="217" t="s">
        <v>362</v>
      </c>
      <c r="B30" s="245" t="s">
        <v>260</v>
      </c>
      <c r="C30" s="246" t="s">
        <v>114</v>
      </c>
      <c r="D30" s="215" t="s">
        <v>107</v>
      </c>
      <c r="E30" s="216">
        <v>4086500</v>
      </c>
      <c r="F30" s="216">
        <v>4080900</v>
      </c>
    </row>
    <row r="31" spans="1:6" ht="12.75">
      <c r="A31" s="214" t="s">
        <v>263</v>
      </c>
      <c r="B31" s="242" t="s">
        <v>260</v>
      </c>
      <c r="C31" s="243" t="s">
        <v>252</v>
      </c>
      <c r="D31" s="215" t="s">
        <v>107</v>
      </c>
      <c r="E31" s="216">
        <v>4086500</v>
      </c>
      <c r="F31" s="216">
        <v>4080900</v>
      </c>
    </row>
    <row r="32" spans="1:6" ht="12.75">
      <c r="A32" s="212" t="s">
        <v>363</v>
      </c>
      <c r="B32" s="245"/>
      <c r="C32" s="246"/>
      <c r="D32" s="210"/>
      <c r="E32" s="211"/>
      <c r="F32" s="211"/>
    </row>
    <row r="33" spans="1:6" ht="12.75">
      <c r="A33" s="248" t="s">
        <v>182</v>
      </c>
      <c r="B33" s="245" t="s">
        <v>236</v>
      </c>
      <c r="C33" s="246" t="s">
        <v>114</v>
      </c>
      <c r="D33" s="215" t="s">
        <v>195</v>
      </c>
      <c r="E33" s="216">
        <v>600000</v>
      </c>
      <c r="F33" s="216">
        <v>600000</v>
      </c>
    </row>
    <row r="34" spans="1:6" ht="12.75">
      <c r="A34" s="248" t="s">
        <v>182</v>
      </c>
      <c r="B34" s="245" t="s">
        <v>236</v>
      </c>
      <c r="C34" s="246" t="s">
        <v>252</v>
      </c>
      <c r="D34" s="215" t="s">
        <v>107</v>
      </c>
      <c r="E34" s="216">
        <v>600000</v>
      </c>
      <c r="F34" s="216">
        <v>600000</v>
      </c>
    </row>
    <row r="35" spans="1:6" ht="12.75">
      <c r="A35" s="217" t="s">
        <v>170</v>
      </c>
      <c r="B35" s="245" t="s">
        <v>237</v>
      </c>
      <c r="C35" s="246"/>
      <c r="D35" s="215" t="s">
        <v>195</v>
      </c>
      <c r="E35" s="216"/>
      <c r="F35" s="216"/>
    </row>
    <row r="36" spans="1:6" ht="12.75">
      <c r="A36" s="222" t="s">
        <v>183</v>
      </c>
      <c r="B36" s="245" t="s">
        <v>237</v>
      </c>
      <c r="C36" s="243" t="s">
        <v>114</v>
      </c>
      <c r="D36" s="215" t="s">
        <v>107</v>
      </c>
      <c r="E36" s="216"/>
      <c r="F36" s="216"/>
    </row>
    <row r="37" spans="1:6" ht="12.75">
      <c r="A37" s="222" t="s">
        <v>183</v>
      </c>
      <c r="B37" s="245" t="s">
        <v>237</v>
      </c>
      <c r="C37" s="246" t="s">
        <v>252</v>
      </c>
      <c r="D37" s="210" t="s">
        <v>107</v>
      </c>
      <c r="E37" s="211"/>
      <c r="F37" s="211"/>
    </row>
    <row r="38" spans="1:6" ht="36">
      <c r="A38" s="207" t="s">
        <v>187</v>
      </c>
      <c r="B38" s="245" t="s">
        <v>303</v>
      </c>
      <c r="C38" s="246"/>
      <c r="D38" s="215" t="s">
        <v>365</v>
      </c>
      <c r="E38" s="216"/>
      <c r="F38" s="216"/>
    </row>
    <row r="39" spans="1:6" ht="12.75">
      <c r="A39" s="207" t="s">
        <v>366</v>
      </c>
      <c r="B39" s="245" t="s">
        <v>303</v>
      </c>
      <c r="C39" s="246"/>
      <c r="D39" s="215" t="s">
        <v>272</v>
      </c>
      <c r="E39" s="216"/>
      <c r="F39" s="216"/>
    </row>
    <row r="40" spans="1:6" ht="12.75">
      <c r="A40" s="207" t="s">
        <v>275</v>
      </c>
      <c r="B40" s="245" t="s">
        <v>273</v>
      </c>
      <c r="C40" s="246" t="s">
        <v>114</v>
      </c>
      <c r="D40" s="215" t="s">
        <v>272</v>
      </c>
      <c r="E40" s="216"/>
      <c r="F40" s="216"/>
    </row>
    <row r="41" spans="1:6" ht="12.75">
      <c r="A41" s="207" t="s">
        <v>275</v>
      </c>
      <c r="B41" s="245" t="s">
        <v>273</v>
      </c>
      <c r="C41" s="246" t="s">
        <v>252</v>
      </c>
      <c r="D41" s="215" t="s">
        <v>272</v>
      </c>
      <c r="E41" s="216"/>
      <c r="F41" s="216"/>
    </row>
    <row r="42" spans="1:6" ht="36">
      <c r="A42" s="207" t="s">
        <v>187</v>
      </c>
      <c r="B42" s="245" t="s">
        <v>303</v>
      </c>
      <c r="C42" s="246"/>
      <c r="D42" s="210" t="s">
        <v>365</v>
      </c>
      <c r="E42" s="211"/>
      <c r="F42" s="211"/>
    </row>
    <row r="43" spans="1:6" ht="12.75">
      <c r="A43" s="218" t="s">
        <v>364</v>
      </c>
      <c r="B43" s="245" t="s">
        <v>242</v>
      </c>
      <c r="C43" s="246" t="s">
        <v>114</v>
      </c>
      <c r="D43" s="215" t="s">
        <v>278</v>
      </c>
      <c r="E43" s="216">
        <f>E44</f>
        <v>0</v>
      </c>
      <c r="F43" s="216">
        <f>F44</f>
        <v>0</v>
      </c>
    </row>
    <row r="44" spans="1:6" ht="12.75">
      <c r="A44" s="218" t="s">
        <v>364</v>
      </c>
      <c r="B44" s="245" t="s">
        <v>242</v>
      </c>
      <c r="C44" s="246" t="s">
        <v>252</v>
      </c>
      <c r="D44" s="215" t="s">
        <v>278</v>
      </c>
      <c r="E44" s="216">
        <f>E45</f>
        <v>0</v>
      </c>
      <c r="F44" s="216">
        <f>F45</f>
        <v>0</v>
      </c>
    </row>
    <row r="45" spans="1:6" ht="12.75">
      <c r="A45" s="213" t="s">
        <v>121</v>
      </c>
      <c r="B45" s="240"/>
      <c r="C45" s="249"/>
      <c r="D45" s="215"/>
      <c r="E45" s="216"/>
      <c r="F45" s="216"/>
    </row>
    <row r="46" spans="1:6" ht="12.75">
      <c r="A46" s="213" t="s">
        <v>193</v>
      </c>
      <c r="B46" s="240"/>
      <c r="C46" s="249"/>
      <c r="D46" s="215"/>
      <c r="E46" s="216"/>
      <c r="F46" s="216"/>
    </row>
    <row r="47" spans="1:6" ht="36">
      <c r="A47" s="207" t="s">
        <v>217</v>
      </c>
      <c r="B47" s="246" t="s">
        <v>244</v>
      </c>
      <c r="C47" s="246"/>
      <c r="D47" s="210" t="s">
        <v>35</v>
      </c>
      <c r="E47" s="211">
        <f>E57</f>
        <v>2000000</v>
      </c>
      <c r="F47" s="211">
        <f>F57</f>
        <v>2000000</v>
      </c>
    </row>
    <row r="48" spans="1:6" ht="12.75">
      <c r="A48" s="207" t="s">
        <v>218</v>
      </c>
      <c r="B48" s="246" t="s">
        <v>242</v>
      </c>
      <c r="C48" s="246"/>
      <c r="D48" s="215" t="s">
        <v>181</v>
      </c>
      <c r="E48" s="209">
        <f>E49+E54</f>
        <v>0</v>
      </c>
      <c r="F48" s="216">
        <f>F49</f>
        <v>0</v>
      </c>
    </row>
    <row r="49" spans="1:6" ht="12.75">
      <c r="A49" s="222" t="s">
        <v>218</v>
      </c>
      <c r="B49" s="243" t="s">
        <v>242</v>
      </c>
      <c r="C49" s="243" t="s">
        <v>114</v>
      </c>
      <c r="D49" s="215" t="s">
        <v>181</v>
      </c>
      <c r="E49" s="216">
        <f>E50</f>
        <v>0</v>
      </c>
      <c r="F49" s="216">
        <f>F50</f>
        <v>0</v>
      </c>
    </row>
    <row r="50" spans="1:6" ht="12.75">
      <c r="A50" s="222" t="s">
        <v>218</v>
      </c>
      <c r="B50" s="239" t="s">
        <v>242</v>
      </c>
      <c r="C50" s="240" t="s">
        <v>252</v>
      </c>
      <c r="D50" s="215" t="s">
        <v>181</v>
      </c>
      <c r="E50" s="216">
        <v>0</v>
      </c>
      <c r="F50" s="216">
        <v>0</v>
      </c>
    </row>
    <row r="51" spans="1:6" ht="12.75">
      <c r="A51" s="213" t="s">
        <v>121</v>
      </c>
      <c r="B51" s="239"/>
      <c r="C51" s="240"/>
      <c r="D51" s="210" t="s">
        <v>35</v>
      </c>
      <c r="E51" s="209"/>
      <c r="F51" s="209"/>
    </row>
    <row r="52" spans="1:6" ht="12.75">
      <c r="A52" s="219" t="s">
        <v>194</v>
      </c>
      <c r="B52" s="239" t="s">
        <v>244</v>
      </c>
      <c r="C52" s="240"/>
      <c r="D52" s="215" t="s">
        <v>181</v>
      </c>
      <c r="E52" s="209">
        <f aca="true" t="shared" si="0" ref="E52:F55">E53</f>
        <v>0</v>
      </c>
      <c r="F52" s="209">
        <f t="shared" si="0"/>
        <v>0</v>
      </c>
    </row>
    <row r="53" spans="1:6" ht="12.75">
      <c r="A53" s="212" t="s">
        <v>219</v>
      </c>
      <c r="B53" s="239" t="s">
        <v>312</v>
      </c>
      <c r="C53" s="240"/>
      <c r="D53" s="215" t="s">
        <v>181</v>
      </c>
      <c r="E53" s="211">
        <f t="shared" si="0"/>
        <v>0</v>
      </c>
      <c r="F53" s="211">
        <f t="shared" si="0"/>
        <v>0</v>
      </c>
    </row>
    <row r="54" spans="1:6" ht="12.75">
      <c r="A54" s="212" t="s">
        <v>219</v>
      </c>
      <c r="B54" s="242" t="s">
        <v>312</v>
      </c>
      <c r="C54" s="243" t="s">
        <v>114</v>
      </c>
      <c r="D54" s="215" t="s">
        <v>181</v>
      </c>
      <c r="E54" s="209">
        <f t="shared" si="0"/>
        <v>0</v>
      </c>
      <c r="F54" s="209">
        <f t="shared" si="0"/>
        <v>0</v>
      </c>
    </row>
    <row r="55" spans="1:6" ht="12.75">
      <c r="A55" s="212" t="s">
        <v>219</v>
      </c>
      <c r="B55" s="239" t="s">
        <v>312</v>
      </c>
      <c r="C55" s="240" t="s">
        <v>252</v>
      </c>
      <c r="D55" s="208"/>
      <c r="E55" s="209">
        <f t="shared" si="0"/>
        <v>0</v>
      </c>
      <c r="F55" s="209">
        <f t="shared" si="0"/>
        <v>0</v>
      </c>
    </row>
    <row r="56" spans="1:6" ht="12.75">
      <c r="A56" s="213" t="s">
        <v>121</v>
      </c>
      <c r="B56" s="239"/>
      <c r="C56" s="240"/>
      <c r="D56" s="208"/>
      <c r="E56" s="209">
        <v>0</v>
      </c>
      <c r="F56" s="209">
        <v>0</v>
      </c>
    </row>
    <row r="57" spans="1:6" ht="12.75">
      <c r="A57" s="219" t="s">
        <v>194</v>
      </c>
      <c r="B57" s="239" t="s">
        <v>244</v>
      </c>
      <c r="C57" s="240"/>
      <c r="D57" s="210" t="s">
        <v>35</v>
      </c>
      <c r="E57" s="209">
        <f aca="true" t="shared" si="1" ref="E57:F59">E58</f>
        <v>2000000</v>
      </c>
      <c r="F57" s="209">
        <f t="shared" si="1"/>
        <v>2000000</v>
      </c>
    </row>
    <row r="58" spans="1:6" ht="12.75">
      <c r="A58" s="212" t="s">
        <v>220</v>
      </c>
      <c r="B58" s="239" t="s">
        <v>247</v>
      </c>
      <c r="C58" s="240"/>
      <c r="D58" s="215" t="s">
        <v>181</v>
      </c>
      <c r="E58" s="211">
        <f t="shared" si="1"/>
        <v>2000000</v>
      </c>
      <c r="F58" s="211">
        <f t="shared" si="1"/>
        <v>2000000</v>
      </c>
    </row>
    <row r="59" spans="1:6" ht="12.75">
      <c r="A59" s="212" t="s">
        <v>220</v>
      </c>
      <c r="B59" s="242" t="s">
        <v>247</v>
      </c>
      <c r="C59" s="243" t="s">
        <v>114</v>
      </c>
      <c r="D59" s="215" t="s">
        <v>181</v>
      </c>
      <c r="E59" s="209">
        <f t="shared" si="1"/>
        <v>2000000</v>
      </c>
      <c r="F59" s="209">
        <f t="shared" si="1"/>
        <v>2000000</v>
      </c>
    </row>
    <row r="60" spans="1:6" ht="12.75">
      <c r="A60" s="212" t="s">
        <v>220</v>
      </c>
      <c r="B60" s="239" t="s">
        <v>247</v>
      </c>
      <c r="C60" s="240" t="s">
        <v>252</v>
      </c>
      <c r="D60" s="215" t="s">
        <v>181</v>
      </c>
      <c r="E60" s="209">
        <v>2000000</v>
      </c>
      <c r="F60" s="209">
        <v>2000000</v>
      </c>
    </row>
    <row r="61" spans="1:6" ht="12.75">
      <c r="A61" s="291" t="s">
        <v>493</v>
      </c>
      <c r="B61" s="236" t="s">
        <v>122</v>
      </c>
      <c r="C61" s="237"/>
      <c r="D61" s="208" t="s">
        <v>196</v>
      </c>
      <c r="E61" s="209">
        <v>13229995</v>
      </c>
      <c r="F61" s="209">
        <v>13229995</v>
      </c>
    </row>
    <row r="62" spans="1:6" ht="24">
      <c r="A62" s="218" t="s">
        <v>502</v>
      </c>
      <c r="B62" s="239" t="s">
        <v>178</v>
      </c>
      <c r="C62" s="240"/>
      <c r="D62" s="215" t="s">
        <v>11</v>
      </c>
      <c r="E62" s="216">
        <f>E63+E71+E76</f>
        <v>13229995</v>
      </c>
      <c r="F62" s="216">
        <f>F63+F71+F76</f>
        <v>13229995</v>
      </c>
    </row>
    <row r="63" spans="1:6" ht="12.75">
      <c r="A63" s="218" t="s">
        <v>367</v>
      </c>
      <c r="B63" s="239" t="s">
        <v>123</v>
      </c>
      <c r="C63" s="240"/>
      <c r="D63" s="215" t="s">
        <v>11</v>
      </c>
      <c r="E63" s="216">
        <f>E64</f>
        <v>4474995</v>
      </c>
      <c r="F63" s="216">
        <f>F64</f>
        <v>4474995</v>
      </c>
    </row>
    <row r="64" spans="1:6" ht="12.75">
      <c r="A64" s="218" t="s">
        <v>367</v>
      </c>
      <c r="B64" s="242" t="s">
        <v>123</v>
      </c>
      <c r="C64" s="243" t="s">
        <v>174</v>
      </c>
      <c r="D64" s="210" t="s">
        <v>11</v>
      </c>
      <c r="E64" s="211">
        <f>E65</f>
        <v>4474995</v>
      </c>
      <c r="F64" s="211">
        <f>F65</f>
        <v>4474995</v>
      </c>
    </row>
    <row r="65" spans="1:6" ht="12.75">
      <c r="A65" s="218" t="s">
        <v>367</v>
      </c>
      <c r="B65" s="239" t="s">
        <v>123</v>
      </c>
      <c r="C65" s="240" t="s">
        <v>124</v>
      </c>
      <c r="D65" s="208" t="s">
        <v>11</v>
      </c>
      <c r="E65" s="209">
        <v>4474995</v>
      </c>
      <c r="F65" s="209">
        <v>4474995</v>
      </c>
    </row>
    <row r="66" spans="1:6" ht="12.75">
      <c r="A66" s="219" t="s">
        <v>201</v>
      </c>
      <c r="B66" s="239"/>
      <c r="C66" s="240"/>
      <c r="D66" s="208"/>
      <c r="E66" s="209"/>
      <c r="F66" s="209"/>
    </row>
    <row r="67" spans="1:6" ht="12.75">
      <c r="A67" s="225" t="s">
        <v>204</v>
      </c>
      <c r="B67" s="239" t="s">
        <v>123</v>
      </c>
      <c r="C67" s="240"/>
      <c r="D67" s="208" t="s">
        <v>196</v>
      </c>
      <c r="E67" s="209">
        <v>7455000</v>
      </c>
      <c r="F67" s="209">
        <v>7455000</v>
      </c>
    </row>
    <row r="68" spans="1:6" ht="36">
      <c r="A68" s="218" t="s">
        <v>510</v>
      </c>
      <c r="B68" s="239" t="s">
        <v>125</v>
      </c>
      <c r="C68" s="240"/>
      <c r="D68" s="215" t="s">
        <v>11</v>
      </c>
      <c r="E68" s="209">
        <v>7455000</v>
      </c>
      <c r="F68" s="209">
        <v>7455000</v>
      </c>
    </row>
    <row r="69" spans="1:6" ht="12.75">
      <c r="A69" s="218" t="s">
        <v>368</v>
      </c>
      <c r="B69" s="239" t="s">
        <v>126</v>
      </c>
      <c r="C69" s="240"/>
      <c r="D69" s="215" t="s">
        <v>11</v>
      </c>
      <c r="E69" s="209">
        <v>7455000</v>
      </c>
      <c r="F69" s="209">
        <v>7455000</v>
      </c>
    </row>
    <row r="70" spans="1:6" ht="12.75">
      <c r="A70" s="218" t="s">
        <v>368</v>
      </c>
      <c r="B70" s="242" t="s">
        <v>126</v>
      </c>
      <c r="C70" s="243" t="s">
        <v>174</v>
      </c>
      <c r="D70" s="210" t="s">
        <v>11</v>
      </c>
      <c r="E70" s="209">
        <v>7455000</v>
      </c>
      <c r="F70" s="209">
        <v>7455000</v>
      </c>
    </row>
    <row r="71" spans="1:6" ht="12.75">
      <c r="A71" s="218" t="s">
        <v>368</v>
      </c>
      <c r="B71" s="239" t="s">
        <v>126</v>
      </c>
      <c r="C71" s="240" t="s">
        <v>124</v>
      </c>
      <c r="D71" s="208" t="s">
        <v>11</v>
      </c>
      <c r="E71" s="209">
        <v>7455000</v>
      </c>
      <c r="F71" s="209">
        <v>7455000</v>
      </c>
    </row>
    <row r="72" spans="1:6" ht="12.75">
      <c r="A72" s="225" t="s">
        <v>204</v>
      </c>
      <c r="B72" s="239"/>
      <c r="C72" s="240"/>
      <c r="D72" s="223"/>
      <c r="E72" s="224"/>
      <c r="F72" s="224"/>
    </row>
    <row r="73" spans="1:6" ht="24">
      <c r="A73" s="221" t="s">
        <v>504</v>
      </c>
      <c r="B73" s="245" t="s">
        <v>249</v>
      </c>
      <c r="C73" s="246"/>
      <c r="D73" s="208" t="s">
        <v>196</v>
      </c>
      <c r="E73" s="209">
        <v>1300000</v>
      </c>
      <c r="F73" s="209">
        <v>1300000</v>
      </c>
    </row>
    <row r="74" spans="1:6" ht="12.75">
      <c r="A74" s="212" t="s">
        <v>317</v>
      </c>
      <c r="B74" s="245" t="s">
        <v>249</v>
      </c>
      <c r="C74" s="246"/>
      <c r="D74" s="215" t="s">
        <v>11</v>
      </c>
      <c r="E74" s="209">
        <v>1300000</v>
      </c>
      <c r="F74" s="209">
        <v>1300000</v>
      </c>
    </row>
    <row r="75" spans="1:6" ht="12.75">
      <c r="A75" s="212" t="s">
        <v>317</v>
      </c>
      <c r="B75" s="242" t="s">
        <v>249</v>
      </c>
      <c r="C75" s="243" t="s">
        <v>114</v>
      </c>
      <c r="D75" s="215" t="s">
        <v>11</v>
      </c>
      <c r="E75" s="209">
        <v>1300000</v>
      </c>
      <c r="F75" s="209">
        <v>1300000</v>
      </c>
    </row>
    <row r="76" spans="1:6" ht="12.75">
      <c r="A76" s="212" t="s">
        <v>317</v>
      </c>
      <c r="B76" s="239" t="s">
        <v>249</v>
      </c>
      <c r="C76" s="240" t="s">
        <v>252</v>
      </c>
      <c r="D76" s="210" t="s">
        <v>11</v>
      </c>
      <c r="E76" s="209">
        <v>1300000</v>
      </c>
      <c r="F76" s="209">
        <v>1300000</v>
      </c>
    </row>
    <row r="77" spans="1:6" ht="12.75">
      <c r="A77" s="292" t="s">
        <v>203</v>
      </c>
      <c r="B77" s="239"/>
      <c r="C77" s="240"/>
      <c r="D77" s="223"/>
      <c r="E77" s="224"/>
      <c r="F77" s="224"/>
    </row>
    <row r="78" spans="1:6" ht="12.75">
      <c r="A78" s="225" t="s">
        <v>128</v>
      </c>
      <c r="B78" s="239"/>
      <c r="C78" s="240"/>
      <c r="D78" s="208"/>
      <c r="E78" s="209"/>
      <c r="F78" s="209"/>
    </row>
    <row r="79" spans="1:6" ht="21">
      <c r="A79" s="293" t="s">
        <v>496</v>
      </c>
      <c r="B79" s="236" t="s">
        <v>129</v>
      </c>
      <c r="C79" s="237"/>
      <c r="D79" s="208" t="s">
        <v>127</v>
      </c>
      <c r="E79" s="381">
        <v>10270000</v>
      </c>
      <c r="F79" s="381">
        <v>10270000</v>
      </c>
    </row>
    <row r="80" spans="1:6" ht="36">
      <c r="A80" s="220" t="s">
        <v>511</v>
      </c>
      <c r="B80" s="239" t="s">
        <v>179</v>
      </c>
      <c r="C80" s="239"/>
      <c r="D80" s="208" t="s">
        <v>67</v>
      </c>
      <c r="E80" s="209">
        <v>0</v>
      </c>
      <c r="F80" s="209">
        <v>0</v>
      </c>
    </row>
    <row r="81" spans="1:6" ht="12.75">
      <c r="A81" s="220" t="s">
        <v>380</v>
      </c>
      <c r="B81" s="239" t="s">
        <v>180</v>
      </c>
      <c r="C81" s="239"/>
      <c r="D81" s="205" t="s">
        <v>67</v>
      </c>
      <c r="E81" s="206">
        <f>E82+E86+E89</f>
        <v>10270000</v>
      </c>
      <c r="F81" s="206">
        <f>F82+F86+F89</f>
        <v>10270000</v>
      </c>
    </row>
    <row r="82" spans="1:6" ht="12.75">
      <c r="A82" s="220" t="s">
        <v>379</v>
      </c>
      <c r="B82" s="242" t="s">
        <v>180</v>
      </c>
      <c r="C82" s="242" t="s">
        <v>174</v>
      </c>
      <c r="D82" s="208" t="s">
        <v>67</v>
      </c>
      <c r="E82" s="216">
        <f>E83</f>
        <v>8970000</v>
      </c>
      <c r="F82" s="216">
        <f>F83</f>
        <v>8970000</v>
      </c>
    </row>
    <row r="83" spans="1:6" ht="12.75">
      <c r="A83" s="220" t="s">
        <v>380</v>
      </c>
      <c r="B83" s="239" t="s">
        <v>180</v>
      </c>
      <c r="C83" s="239" t="s">
        <v>124</v>
      </c>
      <c r="D83" s="208" t="s">
        <v>67</v>
      </c>
      <c r="E83" s="216">
        <v>8970000</v>
      </c>
      <c r="F83" s="216">
        <v>8970000</v>
      </c>
    </row>
    <row r="84" spans="1:6" ht="12.75">
      <c r="A84" s="250" t="s">
        <v>203</v>
      </c>
      <c r="B84" s="239"/>
      <c r="C84" s="239"/>
      <c r="D84" s="223"/>
      <c r="E84" s="224"/>
      <c r="F84" s="224"/>
    </row>
    <row r="85" spans="1:6" ht="12.75">
      <c r="A85" s="225" t="s">
        <v>128</v>
      </c>
      <c r="B85" s="239"/>
      <c r="C85" s="239"/>
      <c r="D85" s="208"/>
      <c r="E85" s="216"/>
      <c r="F85" s="216"/>
    </row>
    <row r="86" spans="1:6" ht="24">
      <c r="A86" s="220" t="s">
        <v>505</v>
      </c>
      <c r="B86" s="245" t="s">
        <v>370</v>
      </c>
      <c r="C86" s="239"/>
      <c r="D86" s="208" t="s">
        <v>127</v>
      </c>
      <c r="E86" s="216">
        <f>E87</f>
        <v>800000</v>
      </c>
      <c r="F86" s="216">
        <f>F87</f>
        <v>800000</v>
      </c>
    </row>
    <row r="87" spans="1:6" ht="24">
      <c r="A87" s="220" t="s">
        <v>296</v>
      </c>
      <c r="B87" s="245" t="s">
        <v>371</v>
      </c>
      <c r="C87" s="239" t="s">
        <v>174</v>
      </c>
      <c r="D87" s="208" t="s">
        <v>67</v>
      </c>
      <c r="E87" s="216">
        <v>800000</v>
      </c>
      <c r="F87" s="216">
        <v>800000</v>
      </c>
    </row>
    <row r="88" spans="1:6" ht="24">
      <c r="A88" s="220" t="s">
        <v>296</v>
      </c>
      <c r="B88" s="242" t="s">
        <v>288</v>
      </c>
      <c r="C88" s="242" t="s">
        <v>130</v>
      </c>
      <c r="D88" s="208" t="s">
        <v>67</v>
      </c>
      <c r="E88" s="216">
        <v>800000</v>
      </c>
      <c r="F88" s="216">
        <v>800000</v>
      </c>
    </row>
    <row r="89" spans="1:6" ht="12.75">
      <c r="A89" s="250" t="s">
        <v>203</v>
      </c>
      <c r="B89" s="239"/>
      <c r="C89" s="239"/>
      <c r="D89" s="208" t="s">
        <v>127</v>
      </c>
      <c r="E89" s="216">
        <v>500000</v>
      </c>
      <c r="F89" s="216">
        <v>500000</v>
      </c>
    </row>
    <row r="90" spans="1:6" ht="12.75">
      <c r="A90" s="225" t="s">
        <v>128</v>
      </c>
      <c r="B90" s="239" t="s">
        <v>372</v>
      </c>
      <c r="C90" s="239"/>
      <c r="D90" s="210" t="s">
        <v>67</v>
      </c>
      <c r="E90" s="216">
        <v>500000</v>
      </c>
      <c r="F90" s="216">
        <v>500000</v>
      </c>
    </row>
    <row r="91" spans="1:6" ht="12.75">
      <c r="A91" s="220" t="s">
        <v>322</v>
      </c>
      <c r="B91" s="239" t="s">
        <v>250</v>
      </c>
      <c r="C91" s="246" t="s">
        <v>114</v>
      </c>
      <c r="D91" s="208" t="s">
        <v>67</v>
      </c>
      <c r="E91" s="216">
        <v>500000</v>
      </c>
      <c r="F91" s="216">
        <v>500000</v>
      </c>
    </row>
    <row r="92" spans="1:6" ht="12.75">
      <c r="A92" s="220" t="s">
        <v>322</v>
      </c>
      <c r="B92" s="242" t="s">
        <v>250</v>
      </c>
      <c r="C92" s="243" t="s">
        <v>252</v>
      </c>
      <c r="D92" s="208" t="s">
        <v>67</v>
      </c>
      <c r="E92" s="216">
        <v>500000</v>
      </c>
      <c r="F92" s="216">
        <v>500000</v>
      </c>
    </row>
    <row r="93" spans="1:6" ht="12.75">
      <c r="A93" s="294" t="s">
        <v>202</v>
      </c>
      <c r="B93" s="239"/>
      <c r="C93" s="239"/>
      <c r="D93" s="208"/>
      <c r="E93" s="216"/>
      <c r="F93" s="216"/>
    </row>
    <row r="94" spans="1:6" ht="12.75">
      <c r="A94" s="250" t="s">
        <v>197</v>
      </c>
      <c r="B94" s="239"/>
      <c r="C94" s="239"/>
      <c r="D94" s="215" t="s">
        <v>189</v>
      </c>
      <c r="E94" s="216"/>
      <c r="F94" s="216"/>
    </row>
    <row r="95" spans="1:6" ht="12.75">
      <c r="A95" s="291" t="s">
        <v>373</v>
      </c>
      <c r="B95" s="251">
        <v>8100000</v>
      </c>
      <c r="C95" s="237"/>
      <c r="D95" s="215" t="s">
        <v>36</v>
      </c>
      <c r="E95" s="380">
        <f>E96</f>
        <v>315000</v>
      </c>
      <c r="F95" s="380">
        <f>F96</f>
        <v>315000</v>
      </c>
    </row>
    <row r="96" spans="1:6" ht="12.75">
      <c r="A96" s="289" t="s">
        <v>289</v>
      </c>
      <c r="B96" s="245" t="s">
        <v>228</v>
      </c>
      <c r="C96" s="246" t="s">
        <v>114</v>
      </c>
      <c r="D96" s="210" t="s">
        <v>8</v>
      </c>
      <c r="E96" s="211">
        <f>E97</f>
        <v>315000</v>
      </c>
      <c r="F96" s="211">
        <f>F97</f>
        <v>315000</v>
      </c>
    </row>
    <row r="97" spans="1:6" ht="12.75">
      <c r="A97" s="213" t="s">
        <v>289</v>
      </c>
      <c r="B97" s="252">
        <v>8118024</v>
      </c>
      <c r="C97" s="240" t="s">
        <v>252</v>
      </c>
      <c r="D97" s="208" t="s">
        <v>8</v>
      </c>
      <c r="E97" s="216">
        <v>315000</v>
      </c>
      <c r="F97" s="216">
        <v>315000</v>
      </c>
    </row>
    <row r="98" spans="1:6" ht="12.75">
      <c r="A98" s="295" t="s">
        <v>257</v>
      </c>
      <c r="B98" s="252">
        <v>8110000</v>
      </c>
      <c r="C98" s="240"/>
      <c r="D98" s="208"/>
      <c r="E98" s="216"/>
      <c r="F98" s="216"/>
    </row>
    <row r="99" spans="1:6" ht="12.75">
      <c r="A99" s="295" t="s">
        <v>257</v>
      </c>
      <c r="B99" s="253">
        <v>8118021</v>
      </c>
      <c r="C99" s="243" t="s">
        <v>116</v>
      </c>
      <c r="D99" s="208" t="s">
        <v>34</v>
      </c>
      <c r="E99" s="380">
        <v>826595</v>
      </c>
      <c r="F99" s="380">
        <v>826595</v>
      </c>
    </row>
    <row r="100" spans="1:6" ht="12.75">
      <c r="A100" s="295" t="s">
        <v>257</v>
      </c>
      <c r="B100" s="254">
        <v>8118021</v>
      </c>
      <c r="C100" s="246" t="s">
        <v>253</v>
      </c>
      <c r="D100" s="205" t="s">
        <v>34</v>
      </c>
      <c r="E100" s="206">
        <v>826595</v>
      </c>
      <c r="F100" s="206">
        <v>826595</v>
      </c>
    </row>
    <row r="101" spans="1:6" ht="12.75">
      <c r="A101" s="225" t="s">
        <v>199</v>
      </c>
      <c r="B101" s="254"/>
      <c r="C101" s="246"/>
      <c r="D101" s="208"/>
      <c r="E101" s="209"/>
      <c r="F101" s="209"/>
    </row>
    <row r="102" spans="1:6" ht="24">
      <c r="A102" s="212" t="s">
        <v>374</v>
      </c>
      <c r="B102" s="255" t="s">
        <v>118</v>
      </c>
      <c r="C102" s="249"/>
      <c r="D102" s="208" t="s">
        <v>36</v>
      </c>
      <c r="E102" s="381">
        <v>11465747</v>
      </c>
      <c r="F102" s="381">
        <v>11465747</v>
      </c>
    </row>
    <row r="103" spans="1:6" ht="24">
      <c r="A103" s="212" t="s">
        <v>374</v>
      </c>
      <c r="B103" s="242" t="s">
        <v>119</v>
      </c>
      <c r="C103" s="243" t="s">
        <v>116</v>
      </c>
      <c r="D103" s="210" t="s">
        <v>9</v>
      </c>
      <c r="E103" s="211">
        <f aca="true" t="shared" si="2" ref="E103:F105">E104</f>
        <v>0</v>
      </c>
      <c r="F103" s="211">
        <f t="shared" si="2"/>
        <v>0</v>
      </c>
    </row>
    <row r="104" spans="1:6" ht="24">
      <c r="A104" s="212" t="s">
        <v>374</v>
      </c>
      <c r="B104" s="255" t="s">
        <v>119</v>
      </c>
      <c r="C104" s="249" t="s">
        <v>253</v>
      </c>
      <c r="D104" s="208" t="s">
        <v>9</v>
      </c>
      <c r="E104" s="209">
        <f t="shared" si="2"/>
        <v>0</v>
      </c>
      <c r="F104" s="209">
        <f t="shared" si="2"/>
        <v>0</v>
      </c>
    </row>
    <row r="105" spans="1:6" ht="24">
      <c r="A105" s="212" t="s">
        <v>374</v>
      </c>
      <c r="B105" s="255" t="s">
        <v>119</v>
      </c>
      <c r="C105" s="249" t="s">
        <v>114</v>
      </c>
      <c r="D105" s="208" t="s">
        <v>9</v>
      </c>
      <c r="E105" s="209">
        <f t="shared" si="2"/>
        <v>0</v>
      </c>
      <c r="F105" s="209">
        <f t="shared" si="2"/>
        <v>0</v>
      </c>
    </row>
    <row r="106" spans="1:6" ht="24">
      <c r="A106" s="212" t="s">
        <v>374</v>
      </c>
      <c r="B106" s="255" t="s">
        <v>119</v>
      </c>
      <c r="C106" s="249" t="s">
        <v>252</v>
      </c>
      <c r="D106" s="208" t="s">
        <v>9</v>
      </c>
      <c r="E106" s="209"/>
      <c r="F106" s="209"/>
    </row>
    <row r="107" spans="1:6" ht="12.75">
      <c r="A107" s="296" t="s">
        <v>200</v>
      </c>
      <c r="B107" s="255"/>
      <c r="C107" s="249"/>
      <c r="D107" s="208"/>
      <c r="E107" s="381">
        <v>351331</v>
      </c>
      <c r="F107" s="381">
        <v>356931</v>
      </c>
    </row>
    <row r="108" spans="1:6" ht="12.75">
      <c r="A108" s="257" t="s">
        <v>375</v>
      </c>
      <c r="B108" s="255" t="s">
        <v>118</v>
      </c>
      <c r="C108" s="249"/>
      <c r="D108" s="208" t="s">
        <v>195</v>
      </c>
      <c r="E108" s="209"/>
      <c r="F108" s="209"/>
    </row>
    <row r="109" spans="1:6" ht="12.75">
      <c r="A109" s="257" t="s">
        <v>375</v>
      </c>
      <c r="B109" s="255" t="s">
        <v>376</v>
      </c>
      <c r="C109" s="249" t="s">
        <v>114</v>
      </c>
      <c r="D109" s="210" t="s">
        <v>27</v>
      </c>
      <c r="E109" s="211">
        <v>351331</v>
      </c>
      <c r="F109" s="211">
        <v>356931</v>
      </c>
    </row>
    <row r="110" spans="1:6" ht="12.75">
      <c r="A110" s="257" t="s">
        <v>375</v>
      </c>
      <c r="B110" s="255" t="s">
        <v>376</v>
      </c>
      <c r="C110" s="249" t="s">
        <v>252</v>
      </c>
      <c r="D110" s="208" t="s">
        <v>27</v>
      </c>
      <c r="E110" s="209">
        <v>351331</v>
      </c>
      <c r="F110" s="209">
        <v>356931</v>
      </c>
    </row>
    <row r="111" spans="1:6" ht="12.75">
      <c r="A111" s="297" t="s">
        <v>199</v>
      </c>
      <c r="B111" s="245"/>
      <c r="C111" s="245"/>
      <c r="D111" s="208"/>
      <c r="E111" s="209"/>
      <c r="F111" s="209"/>
    </row>
    <row r="112" spans="1:6" ht="24">
      <c r="A112" s="213" t="s">
        <v>225</v>
      </c>
      <c r="B112" s="242"/>
      <c r="C112" s="242" t="s">
        <v>252</v>
      </c>
      <c r="D112" s="208" t="s">
        <v>189</v>
      </c>
      <c r="E112" s="209"/>
      <c r="F112" s="209"/>
    </row>
    <row r="113" spans="1:6" ht="12.75">
      <c r="A113" s="297" t="s">
        <v>199</v>
      </c>
      <c r="B113" s="239" t="s">
        <v>211</v>
      </c>
      <c r="C113" s="239"/>
      <c r="D113" s="215" t="s">
        <v>36</v>
      </c>
      <c r="E113" s="216"/>
      <c r="F113" s="216"/>
    </row>
    <row r="114" spans="1:6" ht="24">
      <c r="A114" s="217" t="s">
        <v>214</v>
      </c>
      <c r="B114" s="245" t="s">
        <v>251</v>
      </c>
      <c r="C114" s="246" t="s">
        <v>114</v>
      </c>
      <c r="D114" s="210" t="s">
        <v>68</v>
      </c>
      <c r="E114" s="211"/>
      <c r="F114" s="211"/>
    </row>
    <row r="115" spans="1:6" ht="24">
      <c r="A115" s="217" t="s">
        <v>214</v>
      </c>
      <c r="B115" s="242" t="s">
        <v>251</v>
      </c>
      <c r="C115" s="243" t="s">
        <v>252</v>
      </c>
      <c r="D115" s="208" t="s">
        <v>68</v>
      </c>
      <c r="E115" s="209"/>
      <c r="F115" s="209"/>
    </row>
    <row r="116" spans="1:6" ht="12.75">
      <c r="A116" s="225" t="s">
        <v>199</v>
      </c>
      <c r="B116" s="239"/>
      <c r="C116" s="240"/>
      <c r="D116" s="208"/>
      <c r="E116" s="209"/>
      <c r="F116" s="209"/>
    </row>
    <row r="117" spans="1:6" ht="12.75">
      <c r="A117" s="248" t="s">
        <v>139</v>
      </c>
      <c r="B117" s="239"/>
      <c r="C117" s="240"/>
      <c r="D117" s="208"/>
      <c r="E117" s="209"/>
      <c r="F117" s="209"/>
    </row>
    <row r="118" spans="1:6" ht="12.75">
      <c r="A118" s="226" t="s">
        <v>377</v>
      </c>
      <c r="B118" s="236" t="s">
        <v>176</v>
      </c>
      <c r="C118" s="237"/>
      <c r="D118" s="205" t="s">
        <v>36</v>
      </c>
      <c r="E118" s="382">
        <f>E119</f>
        <v>2500000</v>
      </c>
      <c r="F118" s="382">
        <f>F119</f>
        <v>2500000</v>
      </c>
    </row>
    <row r="119" spans="1:6" ht="24">
      <c r="A119" s="227" t="s">
        <v>216</v>
      </c>
      <c r="B119" s="239" t="s">
        <v>177</v>
      </c>
      <c r="C119" s="240"/>
      <c r="D119" s="215" t="s">
        <v>68</v>
      </c>
      <c r="E119" s="216">
        <v>2500000</v>
      </c>
      <c r="F119" s="216">
        <v>2500000</v>
      </c>
    </row>
    <row r="120" spans="1:6" ht="12.75">
      <c r="A120" s="220" t="s">
        <v>369</v>
      </c>
      <c r="B120" s="239" t="s">
        <v>254</v>
      </c>
      <c r="C120" s="240" t="s">
        <v>117</v>
      </c>
      <c r="D120" s="208" t="s">
        <v>68</v>
      </c>
      <c r="E120" s="209">
        <v>2450000</v>
      </c>
      <c r="F120" s="209">
        <v>2450000</v>
      </c>
    </row>
    <row r="121" spans="1:6" ht="12.75">
      <c r="A121" s="220" t="s">
        <v>369</v>
      </c>
      <c r="B121" s="239" t="s">
        <v>254</v>
      </c>
      <c r="C121" s="243" t="s">
        <v>255</v>
      </c>
      <c r="D121" s="208" t="s">
        <v>68</v>
      </c>
      <c r="E121" s="209">
        <v>2450000</v>
      </c>
      <c r="F121" s="209">
        <v>2450000</v>
      </c>
    </row>
    <row r="122" spans="1:6" ht="12.75">
      <c r="A122" s="220" t="s">
        <v>369</v>
      </c>
      <c r="B122" s="239" t="s">
        <v>254</v>
      </c>
      <c r="C122" s="240" t="s">
        <v>114</v>
      </c>
      <c r="D122" s="210" t="s">
        <v>68</v>
      </c>
      <c r="E122" s="211">
        <f>E123</f>
        <v>50000</v>
      </c>
      <c r="F122" s="211">
        <f>F123</f>
        <v>50000</v>
      </c>
    </row>
    <row r="123" spans="1:6" ht="12.75">
      <c r="A123" s="220" t="s">
        <v>369</v>
      </c>
      <c r="B123" s="239" t="s">
        <v>254</v>
      </c>
      <c r="C123" s="240" t="s">
        <v>252</v>
      </c>
      <c r="D123" s="215" t="s">
        <v>68</v>
      </c>
      <c r="E123" s="216">
        <v>50000</v>
      </c>
      <c r="F123" s="216">
        <v>50000</v>
      </c>
    </row>
    <row r="124" spans="1:6" ht="12.75">
      <c r="A124" s="225" t="s">
        <v>199</v>
      </c>
      <c r="B124" s="239"/>
      <c r="C124" s="240"/>
      <c r="D124" s="215"/>
      <c r="E124" s="216"/>
      <c r="F124" s="216"/>
    </row>
    <row r="125" spans="1:6" ht="12.75">
      <c r="A125" s="248" t="s">
        <v>139</v>
      </c>
      <c r="B125" s="239"/>
      <c r="C125" s="240"/>
      <c r="D125" s="215"/>
      <c r="E125" s="216"/>
      <c r="F125" s="216"/>
    </row>
    <row r="126" spans="1:6" ht="12.75">
      <c r="A126" s="204" t="s">
        <v>10</v>
      </c>
      <c r="B126" s="236" t="s">
        <v>118</v>
      </c>
      <c r="C126" s="237"/>
      <c r="D126" s="215" t="s">
        <v>36</v>
      </c>
      <c r="E126" s="380">
        <v>500000</v>
      </c>
      <c r="F126" s="380">
        <v>500000</v>
      </c>
    </row>
    <row r="127" spans="1:6" ht="12.75">
      <c r="A127" s="204" t="s">
        <v>10</v>
      </c>
      <c r="B127" s="245" t="s">
        <v>378</v>
      </c>
      <c r="C127" s="246" t="s">
        <v>185</v>
      </c>
      <c r="D127" s="223" t="s">
        <v>69</v>
      </c>
      <c r="E127" s="224">
        <v>500000</v>
      </c>
      <c r="F127" s="224">
        <v>500000</v>
      </c>
    </row>
    <row r="128" spans="1:6" ht="12.75">
      <c r="A128" s="204" t="s">
        <v>10</v>
      </c>
      <c r="B128" s="255" t="s">
        <v>233</v>
      </c>
      <c r="C128" s="249" t="s">
        <v>185</v>
      </c>
      <c r="D128" s="215" t="s">
        <v>69</v>
      </c>
      <c r="E128" s="216">
        <v>500000</v>
      </c>
      <c r="F128" s="216">
        <v>500000</v>
      </c>
    </row>
    <row r="129" spans="1:6" ht="12.75">
      <c r="A129" s="204" t="s">
        <v>516</v>
      </c>
      <c r="B129" s="255"/>
      <c r="C129" s="249"/>
      <c r="D129" s="215"/>
      <c r="E129" s="216">
        <v>1490262.5</v>
      </c>
      <c r="F129" s="216">
        <v>2980525</v>
      </c>
    </row>
    <row r="130" spans="1:6" ht="12.75">
      <c r="A130" s="232" t="s">
        <v>50</v>
      </c>
      <c r="B130" s="252"/>
      <c r="C130" s="261"/>
      <c r="D130" s="205"/>
      <c r="E130" s="206">
        <f>E10+E14+E18+E24+E28+E47+E62+E81+E95+E99+E102+E113+E118+E126+E38+E33+E129+E107</f>
        <v>61100762.5</v>
      </c>
      <c r="F130" s="206">
        <f>F9+F61+F81+F95+F99+F102+F107+F118+F126+F129</f>
        <v>62591025</v>
      </c>
    </row>
    <row r="131" spans="1:6" ht="12.75">
      <c r="A131" s="198"/>
      <c r="B131" s="198"/>
      <c r="C131" s="198"/>
      <c r="D131" s="198"/>
      <c r="E131" s="198"/>
      <c r="F131" s="198"/>
    </row>
    <row r="132" spans="1:6" ht="12.75">
      <c r="A132" s="198"/>
      <c r="B132" s="198"/>
      <c r="C132" s="198"/>
      <c r="D132" s="198"/>
      <c r="E132" s="198"/>
      <c r="F132" s="19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Гордеева В.П.</cp:lastModifiedBy>
  <cp:lastPrinted>2014-11-07T05:32:55Z</cp:lastPrinted>
  <dcterms:created xsi:type="dcterms:W3CDTF">1996-10-08T23:32:33Z</dcterms:created>
  <dcterms:modified xsi:type="dcterms:W3CDTF">2014-11-07T05:34:05Z</dcterms:modified>
  <cp:category/>
  <cp:version/>
  <cp:contentType/>
  <cp:contentStatus/>
</cp:coreProperties>
</file>